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25" activeTab="0"/>
  </bookViews>
  <sheets>
    <sheet name="Budget Summary, &quot;KA&quot;" sheetId="1" r:id="rId1"/>
    <sheet name="Revenue Income" sheetId="2" r:id="rId2"/>
    <sheet name="Revenue Exp." sheetId="3" r:id="rId3"/>
    <sheet name="Dev Income" sheetId="4" r:id="rId4"/>
    <sheet name="Dev Exp." sheetId="5" r:id="rId5"/>
    <sheet name="UP Staff &quot;GA&quot;" sheetId="6" r:id="rId6"/>
    <sheet name="Project List &quot;GHA&quot;" sheetId="7" r:id="rId7"/>
    <sheet name="Statement of UP Staff &quot;GA&quot;" sheetId="8" state="hidden" r:id="rId8"/>
  </sheets>
  <definedNames>
    <definedName name="_xlnm.Print_Area" localSheetId="4">'Dev Exp.'!$A$1:$D$43</definedName>
    <definedName name="_xlnm.Print_Area" localSheetId="3">'Dev Income'!$A$1:$D$39</definedName>
    <definedName name="_xlnm.Print_Area" localSheetId="2">'Revenue Exp.'!$A$1:$D$65</definedName>
    <definedName name="_xlnm.Print_Area" localSheetId="1">'Revenue Income'!$A$1:$D$42</definedName>
    <definedName name="_xlnm.Print_Area" localSheetId="5">'UP Staff "GA"'!$A$1:$K$28</definedName>
  </definedNames>
  <calcPr fullCalcOnLoad="1"/>
</workbook>
</file>

<file path=xl/sharedStrings.xml><?xml version="1.0" encoding="utf-8"?>
<sst xmlns="http://schemas.openxmlformats.org/spreadsheetml/2006/main" count="329" uniqueCount="209">
  <si>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</si>
  <si>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</si>
  <si>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</si>
  <si>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</si>
  <si>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</si>
  <si>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</si>
  <si>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</si>
  <si>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</si>
  <si>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</si>
  <si>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</si>
  <si>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</si>
  <si>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</si>
  <si>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</si>
  <si>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</si>
  <si>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</si>
  <si>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</si>
  <si>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</si>
  <si>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</si>
  <si>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</si>
  <si>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</si>
  <si>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</si>
  <si>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</si>
  <si>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A_© ermi- 2017-2018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</si>
  <si>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</si>
  <si>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</si>
  <si>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</si>
  <si>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</si>
  <si>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</si>
  <si>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K. †Uwj‡dvb wej</t>
  </si>
  <si>
    <t>L. we`y¨r wej</t>
  </si>
  <si>
    <t>M. †cŠi Ki</t>
  </si>
  <si>
    <t>Q. Af¨šÍwiY wbix¶v e¨q</t>
  </si>
  <si>
    <t>R. gvgjv LiP</t>
  </si>
  <si>
    <t>S. Avc¨vqb e¨q</t>
  </si>
  <si>
    <t>7| RvZxq w`em D`hvcb</t>
  </si>
  <si>
    <t>8| †Ljva~jv I ms¯‹„wZ</t>
  </si>
  <si>
    <t>9| Riæix ÎvY</t>
  </si>
  <si>
    <t>†gvU e¨q (ivRm¦ wnmve)</t>
  </si>
  <si>
    <t>e¨‡qi LvZ</t>
  </si>
  <si>
    <t>(1) cwil` Kg©Pvwi</t>
  </si>
  <si>
    <t>(2) `vqhy³ e¨q (miKvix Kg©Pvix m¤cwK©Z)</t>
  </si>
  <si>
    <t>P. f~wg Dbœqb Ki</t>
  </si>
  <si>
    <t>T. i¶Yv‡e¶Y Ges †mev cÖ`vbRwbZ e¨q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</si>
  <si>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</si>
  <si>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</si>
  <si>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</si>
  <si>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</si>
  <si>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</si>
  <si>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</si>
  <si>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</si>
  <si>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</si>
  <si>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</si>
  <si>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</si>
  <si>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</si>
  <si>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4| Av_©-mvgvwRK AeKvVv‡gv</t>
  </si>
  <si>
    <t>9| ¯^v¯’¨</t>
  </si>
  <si>
    <t>[wewa-5 (1) (K) `ªóe¨]</t>
  </si>
  <si>
    <t>BDwbqb cwil` Kg©KZ©v I Kg©Pvix‡`i weeiYx</t>
  </si>
  <si>
    <t>gšÍe¨</t>
  </si>
  <si>
    <t>[wewa-5 (1) (L) `ªóe¨]</t>
  </si>
  <si>
    <t>1| Aby`vb (Dbœqb)</t>
  </si>
  <si>
    <t>†gvU cªvwß (Dbœqb wnmve)</t>
  </si>
  <si>
    <t>BDwc mwPe</t>
  </si>
  <si>
    <t>‡Pqvig¨vb</t>
  </si>
  <si>
    <t>5| µxov I ms¯‹„wZ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</si>
  <si>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</si>
  <si>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</si>
  <si>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</si>
  <si>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</si>
  <si>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</si>
  <si>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</si>
  <si>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</si>
  <si>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</si>
  <si>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</si>
  <si>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</si>
  <si>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</si>
  <si>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</si>
  <si>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</si>
  <si>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</si>
  <si>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</si>
  <si>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</si>
  <si>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</si>
  <si>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</si>
  <si>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</si>
  <si>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</si>
  <si>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</si>
  <si>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</si>
  <si>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20 Zg</t>
  </si>
  <si>
    <t>hvbevnb (gUihvb e¨ZxZ)</t>
  </si>
  <si>
    <t>wbeÜb Ki</t>
  </si>
  <si>
    <t>jvB‡mÝ I cviwgU wd</t>
  </si>
  <si>
    <t>BDwbqb cwil`</t>
  </si>
  <si>
    <t>Ôev‡RU digÕKÕ</t>
  </si>
  <si>
    <t>12 Zg</t>
  </si>
  <si>
    <t>------------ BDwbqb cwil`</t>
  </si>
  <si>
    <t>Dc‡Rjv---------------------‡Rjv----------</t>
  </si>
  <si>
    <t>----------------------  BDwbqb cwil`</t>
  </si>
  <si>
    <t>Dc‡Rjv-----------------------   †Rjv---------------------</t>
  </si>
  <si>
    <t>[wewa 3 (2) `ªóe¨]</t>
  </si>
  <si>
    <t>ÔBDwbqb cwil` ev‡RU dig LÕ</t>
  </si>
  <si>
    <t>[wewa-3 (2) Ges AvB‡bi PZz_© Zdwmj `ªóe¨]</t>
  </si>
  <si>
    <t>cÖviw¤¢K †Rit</t>
  </si>
  <si>
    <t>e¨vsK</t>
  </si>
  <si>
    <t>bM`</t>
  </si>
  <si>
    <t xml:space="preserve">e¨vsK mgš^q  </t>
  </si>
  <si>
    <t>‡gvU cÖviw¤¢K †Rit</t>
  </si>
  <si>
    <t>cÖvwßt</t>
  </si>
  <si>
    <t>m¤úwËi fvov I jvfRwbZ wd</t>
  </si>
  <si>
    <t>Rb¥ wbeÜb wd</t>
  </si>
  <si>
    <t>Ab¨vb¨ cÖvwß</t>
  </si>
  <si>
    <t>e¨q t</t>
  </si>
  <si>
    <t>emZevoxi Dci Ki</t>
  </si>
  <si>
    <t>e¨emv, †ckv I RxweKv</t>
  </si>
  <si>
    <t>we‡bv`b Ki - hvÎv, bvUK I Ab¨vb¨</t>
  </si>
  <si>
    <t>nvUevRvi</t>
  </si>
  <si>
    <t>Rjgnvj</t>
  </si>
  <si>
    <t>Ab¨vb¨ BRviv</t>
  </si>
  <si>
    <t>Aby`vb cÖvwß</t>
  </si>
  <si>
    <t xml:space="preserve">e¨q </t>
  </si>
  <si>
    <t>1| mvaviY ms¯’vcb/ cªvwZôvwbKt</t>
  </si>
  <si>
    <t xml:space="preserve">K. ‡Pqvig¨vb I m`m¨‡`i m¤§vbx/fvZv </t>
  </si>
  <si>
    <t>L. †m‡µUvix I Ab¨vb¨ Kg©Pvix‡`i †eZb-fvZvw`</t>
  </si>
  <si>
    <t>W. Awdm i¶bv‡e¶b</t>
  </si>
  <si>
    <t>X. wcÖw›Us Ges †÷kbvwi</t>
  </si>
  <si>
    <t>Y. gwbnvwi</t>
  </si>
  <si>
    <t>Ab¨vb¨ dvÛ †diZ Avq - wbR¯^</t>
  </si>
  <si>
    <t>Ab¨vb¨ dvÛ †diZ Avq- Rb¥ wbeÜb</t>
  </si>
  <si>
    <t>Ask-2- Dbœqb wnmve</t>
  </si>
  <si>
    <t>M. †Pqvig¨vb I m`m¨‡`i m¤§vbx/fvZv</t>
  </si>
  <si>
    <t>N. †m‡µUvix I Ab¨vb¨ Kg©Pvix‡`i †eZb-fvZv`x</t>
  </si>
  <si>
    <t xml:space="preserve">O. KvweLv </t>
  </si>
  <si>
    <t>Q. wU Avi</t>
  </si>
  <si>
    <t>P. KvweUv</t>
  </si>
  <si>
    <t>R. AwZ`wi`ª Kg©m~wP</t>
  </si>
  <si>
    <t xml:space="preserve">S. GjwRGmwc </t>
  </si>
  <si>
    <t>T. miKvix Aby`vb-f~wg n¯ÍvšÍi Ki (1%)</t>
  </si>
  <si>
    <t>U. ‡Rjv cwil` nB‡Z cÖvwß</t>
  </si>
  <si>
    <t>V. GjwRGmwc dvÛ †diZ Avq</t>
  </si>
  <si>
    <t>W. Ab¨vb¨ dvÛ †diZ Avq</t>
  </si>
  <si>
    <t>†gvU e¨q (Dbœqb wnmve)</t>
  </si>
  <si>
    <t xml:space="preserve">6| †Pqvig¨vb I m`m¨‡`i m¤§vbx/fvZv </t>
  </si>
  <si>
    <t>7| †m‡µUvix I Ab¨vb¨ Kg©Pvix‡`i †eZb-fvZv`x</t>
  </si>
  <si>
    <t xml:space="preserve">8| †hvMv‡hvM </t>
  </si>
  <si>
    <t>10| cvwb mieivn</t>
  </si>
  <si>
    <t>11| wk¶v</t>
  </si>
  <si>
    <t>12| cÖvK…wZK m¤c` e¨e¯’vcbv</t>
  </si>
  <si>
    <t>13| K…wl Ges evRvi</t>
  </si>
  <si>
    <t>14| cqtwb®‹vkb Ges eR¨© e¨e¯’vcbv</t>
  </si>
  <si>
    <t>15| gvbe m¤c` Dbœqb</t>
  </si>
  <si>
    <t>16| Dbœqb KvR - Ab¨vb¨</t>
  </si>
  <si>
    <t>17| †mev</t>
  </si>
  <si>
    <t>18| `vwi`ª n«vmKiYt mvgvwRK wbivcËv I cÖvwZôvwbK mnvqZv</t>
  </si>
  <si>
    <t>19| cjx Dbœqb I mgevq</t>
  </si>
  <si>
    <t>20| gwnjv, hye I wkï Dbœqb</t>
  </si>
  <si>
    <t>21| `y‡h©vM e¨e¯’v I ÎvY</t>
  </si>
  <si>
    <t>22| GjwRGmwc dvÛ †diZ nB‡Z e¨q</t>
  </si>
  <si>
    <t>23| Ab¨vb¨ dvÛ †diZ nB‡Z e¨q</t>
  </si>
  <si>
    <t>24| wewea - Ab¨vb¨ e¨q</t>
  </si>
  <si>
    <t>25| mgvwß †Ri</t>
  </si>
  <si>
    <t>†gvU Avq (ivRm¦ wnmve)</t>
  </si>
  <si>
    <t>ev‡RU mvi-ms‡¶c</t>
  </si>
  <si>
    <t>eb wefvM</t>
  </si>
  <si>
    <t>Z. Rb¥ wbeÜb eve` e¨q</t>
  </si>
  <si>
    <t xml:space="preserve">_. †hvMv‡hvM </t>
  </si>
  <si>
    <t>`. ¯^v¯’¨</t>
  </si>
  <si>
    <t>a. cvwb mieivn</t>
  </si>
  <si>
    <t>b. wk¶v</t>
  </si>
  <si>
    <t>c. cÖvK…wZK m¤c` e¨e¯’vcbv</t>
  </si>
  <si>
    <t>d. K…wl Ges evRvi</t>
  </si>
  <si>
    <t>e. cqtwb®‹vkb Ges eR¨© e¨e¯’vcbv</t>
  </si>
  <si>
    <t>f. gvbe m¤c` Dbœqb</t>
  </si>
  <si>
    <t>O. ‡ccvi wej</t>
  </si>
  <si>
    <t>V. hvZvqvZ e¨q</t>
  </si>
  <si>
    <t>N. WvK I Zvi</t>
  </si>
  <si>
    <t>U. wfwRwW I wfwRGd cwienb eve` e¨q</t>
  </si>
  <si>
    <t>h. Ab¨vb¨ e¨q</t>
  </si>
  <si>
    <t>i. Ab¨vb¨ dvÛ †diZ Avq - wbR¯^</t>
  </si>
  <si>
    <t>j. Ab¨vb¨ dvÛ †diZ Avq- Rb¥ wbeÜb</t>
  </si>
  <si>
    <t>g. wewea Ab¨vb¨ e¨q- e¨vsK PvR©</t>
  </si>
  <si>
    <t>MRvwiqv BDwbqb cwil` (Gj. wR. wW AvBwW bs- 3592442), Dc‡Rjv-MRvwiqv, ‡Rjv-gyÝxMÄ|</t>
  </si>
  <si>
    <t>MRvwiqv BDwbqb cwil‡`i ev‡RU</t>
  </si>
  <si>
    <t>MRvwiqv BDwbqb cwil`</t>
  </si>
  <si>
    <t>Dc‡Rjv t MRvwiqv, †Rjv t gyÝxMÄ</t>
  </si>
  <si>
    <t>MRvwiqv BDwbqb cwil` (Gj. wR. wW AvBwW bs- 3592442), Dc‡Rjv-MRvwiqv ‡Rjv-gyÝxMÄ|</t>
  </si>
  <si>
    <t>†dix NvU/‡LqvNvU</t>
  </si>
  <si>
    <t>Dc‡Rjv cwil`</t>
  </si>
  <si>
    <t>‡Rjv cwil`</t>
  </si>
  <si>
    <t>‡mvbvBiKvw›` miKvix cÖv_wgK we`¨vj‡qi MvBWIqvj I evDÛvix Iqvj|</t>
  </si>
  <si>
    <t>&amp;DËi dzj`x Rsmi Avjx f‚Bqvi evox msjMœ Lv‡ji Dci eªxR wbgv©b|</t>
  </si>
  <si>
    <t>‡MvmvBiPi Avjx Avn‡¤§` VvKzi evox msjMœ Lv‡ji Dci eªxR wbgv©b|</t>
  </si>
  <si>
    <t>bv‡MiPi Kei¯’v‡b fvDÛvix I Iqvj wbgv©b|</t>
  </si>
  <si>
    <t>cvbkv‡jiPi cvKv iv¯Ív nB‡Z bv‡MiPi Kei¯_vb ch©šÍ cvKv iv¯Ív wbgv©b|</t>
  </si>
  <si>
    <t>‡MvmvBi Pi iwdKzj Bmjvg cÖav‡bi evox nB‡Z miKvi evox gmwR` ch©šÍ iv¯Ív cvKv KiY|</t>
  </si>
  <si>
    <t>DËi dzj`x Avt iwk` Avjxi evox msjMœ NvUjv wbgv©b|</t>
  </si>
  <si>
    <t>DËi dzj`x kk¥vb Dbœqb|</t>
  </si>
  <si>
    <t>‡MvmvBiPi Rvwn` evox nB‡Z Av‡bvqvi ivixi evox ch©šÍ BU weQv‡bv|</t>
  </si>
  <si>
    <t>‡mvbvBiKvw›`  Bw`ªm †gvjøvi evoxi cvKv iv¯Ív nB‡Z evkMvI †bQvi †gvjøvi evoxi cvKv iv¯Ív ch©šÍ iv¯Ív cvKv Kib|</t>
  </si>
  <si>
    <t>evuukMvI nvwdwRqv gv`ªvmvi Dbœqb|</t>
  </si>
  <si>
    <t>A_© eQi: 2021-2022</t>
  </si>
  <si>
    <t>cieZ©x erm‡ii        ev‡RU         (2021-2022)</t>
  </si>
  <si>
    <t>PjwZ erm‡ii ev‡RU ev PjwZ erm‡ii ms‡kvwaZ ev‡RU (2020-2021)</t>
  </si>
  <si>
    <t>c~e©eZx© erm‡ii cÖK„Z Avq  (2019-2020)</t>
  </si>
  <si>
    <t>A_© ermi- 2021-2022</t>
  </si>
  <si>
    <t>cieZ©x erm‡ii ev‡RU
(2021-2022)</t>
  </si>
  <si>
    <t>PjwZ erm‡ii ev‡RU ev ms‡kvwaZ ev‡RU
(2020-2021)</t>
  </si>
  <si>
    <t>c~e©eZ©x erm‡ii cÖK„Z Avq
(2019-2020)</t>
  </si>
  <si>
    <t>c~e©eZ©x erm‡ii cÖK„Z e¨q 
(2019-2020)</t>
  </si>
  <si>
    <t>A_© ermi-2021-2022</t>
  </si>
  <si>
    <t>evkuuMvIu miKvix cÖv_wgK we`¨vj‡qi MvBWIqvj I evDÛvix Iqvj|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</si>
</sst>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0"/>
      <name val="Arial"/>
      <family val="0"/>
    </font>
    <font>
      <b/>
      <sz val="12"/>
      <name val="SutonnyMJ"/>
      <family val="0"/>
    </font>
    <font>
      <sz val="12"/>
      <name val="SutonnyMJ"/>
      <family val="0"/>
    </font>
    <font>
      <b/>
      <sz val="14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sz val="14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sz val="13"/>
      <color indexed="8"/>
      <name val="SutonnyMJ"/>
      <family val="0"/>
    </font>
    <font>
      <b/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4"/>
      <color theme="1"/>
      <name val="SutonnyMJ"/>
      <family val="0"/>
    </font>
    <font>
      <b/>
      <sz val="14"/>
      <color theme="1"/>
      <name val="SutonnyMJ"/>
      <family val="0"/>
    </font>
    <font>
      <sz val="16"/>
      <color theme="1"/>
      <name val="SutonnyMJ"/>
      <family val="0"/>
    </font>
    <font>
      <sz val="13"/>
      <color theme="1"/>
      <name val="SutonnyMJ"/>
      <family val="0"/>
    </font>
    <font>
      <b/>
      <sz val="16"/>
      <color theme="1"/>
      <name val="SutonnyMJ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justify" vertical="top"/>
    </xf>
    <xf numFmtId="49" fontId="46" fillId="0" borderId="10" xfId="0" applyNumberFormat="1" applyFont="1" applyBorder="1" applyAlignment="1">
      <alignment horizontal="justify" vertical="top" wrapText="1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49" fontId="47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justify" vertical="top"/>
    </xf>
    <xf numFmtId="0" fontId="47" fillId="0" borderId="10" xfId="0" applyFont="1" applyBorder="1" applyAlignment="1">
      <alignment horizontal="center" vertical="top" wrapText="1"/>
    </xf>
    <xf numFmtId="49" fontId="46" fillId="0" borderId="0" xfId="0" applyNumberFormat="1" applyFont="1" applyAlignment="1">
      <alignment horizontal="center" vertical="center"/>
    </xf>
    <xf numFmtId="49" fontId="47" fillId="0" borderId="11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164" fontId="5" fillId="0" borderId="0" xfId="44" applyNumberFormat="1" applyFont="1" applyFill="1" applyAlignment="1">
      <alignment vertical="center"/>
    </xf>
    <xf numFmtId="0" fontId="5" fillId="0" borderId="0" xfId="44" applyNumberFormat="1" applyFont="1" applyFill="1" applyAlignment="1">
      <alignment horizontal="center" vertical="center"/>
    </xf>
    <xf numFmtId="164" fontId="4" fillId="0" borderId="0" xfId="44" applyNumberFormat="1" applyFont="1" applyFill="1" applyBorder="1" applyAlignment="1">
      <alignment vertical="center"/>
    </xf>
    <xf numFmtId="164" fontId="5" fillId="0" borderId="0" xfId="44" applyNumberFormat="1" applyFont="1" applyFill="1" applyBorder="1" applyAlignment="1">
      <alignment vertical="center"/>
    </xf>
    <xf numFmtId="164" fontId="2" fillId="0" borderId="0" xfId="44" applyNumberFormat="1" applyFont="1" applyFill="1" applyAlignment="1">
      <alignment vertical="center"/>
    </xf>
    <xf numFmtId="0" fontId="47" fillId="33" borderId="1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>
      <alignment horizontal="justify" vertical="center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horizontal="justify" vertical="center" wrapText="1"/>
    </xf>
    <xf numFmtId="43" fontId="46" fillId="0" borderId="10" xfId="42" applyFont="1" applyBorder="1" applyAlignment="1">
      <alignment horizontal="center" vertical="center"/>
    </xf>
    <xf numFmtId="43" fontId="47" fillId="0" borderId="10" xfId="42" applyFont="1" applyBorder="1" applyAlignment="1">
      <alignment horizontal="center" vertical="center"/>
    </xf>
    <xf numFmtId="164" fontId="46" fillId="0" borderId="10" xfId="42" applyNumberFormat="1" applyFont="1" applyBorder="1" applyAlignment="1">
      <alignment horizontal="center" vertical="top"/>
    </xf>
    <xf numFmtId="164" fontId="47" fillId="0" borderId="10" xfId="42" applyNumberFormat="1" applyFont="1" applyBorder="1" applyAlignment="1">
      <alignment horizontal="center" vertical="top"/>
    </xf>
    <xf numFmtId="164" fontId="47" fillId="33" borderId="10" xfId="42" applyNumberFormat="1" applyFont="1" applyFill="1" applyBorder="1" applyAlignment="1">
      <alignment horizontal="center" vertical="center"/>
    </xf>
    <xf numFmtId="164" fontId="47" fillId="33" borderId="10" xfId="42" applyNumberFormat="1" applyFont="1" applyFill="1" applyBorder="1" applyAlignment="1">
      <alignment horizontal="center" vertical="top"/>
    </xf>
    <xf numFmtId="164" fontId="46" fillId="0" borderId="0" xfId="0" applyNumberFormat="1" applyFont="1" applyAlignment="1">
      <alignment/>
    </xf>
    <xf numFmtId="164" fontId="47" fillId="0" borderId="10" xfId="42" applyNumberFormat="1" applyFont="1" applyFill="1" applyBorder="1" applyAlignment="1">
      <alignment horizontal="center" vertical="top"/>
    </xf>
    <xf numFmtId="164" fontId="46" fillId="0" borderId="10" xfId="42" applyNumberFormat="1" applyFont="1" applyBorder="1" applyAlignment="1">
      <alignment vertical="center"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64" fontId="46" fillId="0" borderId="10" xfId="42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64" fontId="6" fillId="0" borderId="0" xfId="44" applyNumberFormat="1" applyFont="1" applyFill="1" applyAlignment="1">
      <alignment vertical="center"/>
    </xf>
    <xf numFmtId="0" fontId="6" fillId="0" borderId="10" xfId="44" applyNumberFormat="1" applyFont="1" applyFill="1" applyBorder="1" applyAlignment="1">
      <alignment horizontal="center" vertical="justify"/>
    </xf>
    <xf numFmtId="164" fontId="6" fillId="0" borderId="10" xfId="44" applyNumberFormat="1" applyFont="1" applyFill="1" applyBorder="1" applyAlignment="1">
      <alignment horizontal="right" vertical="justify"/>
    </xf>
    <xf numFmtId="164" fontId="2" fillId="0" borderId="10" xfId="44" applyNumberFormat="1" applyFont="1" applyFill="1" applyBorder="1" applyAlignment="1">
      <alignment horizontal="right" vertical="justify"/>
    </xf>
    <xf numFmtId="164" fontId="6" fillId="0" borderId="10" xfId="44" applyNumberFormat="1" applyFont="1" applyFill="1" applyBorder="1" applyAlignment="1">
      <alignment horizontal="right" vertical="justify" wrapText="1"/>
    </xf>
    <xf numFmtId="164" fontId="6" fillId="0" borderId="10" xfId="44" applyNumberFormat="1" applyFont="1" applyFill="1" applyBorder="1" applyAlignment="1">
      <alignment vertical="center"/>
    </xf>
    <xf numFmtId="0" fontId="6" fillId="0" borderId="10" xfId="44" applyNumberFormat="1" applyFont="1" applyFill="1" applyBorder="1" applyAlignment="1">
      <alignment horizontal="center" vertical="center" wrapText="1"/>
    </xf>
    <xf numFmtId="164" fontId="6" fillId="0" borderId="10" xfId="44" applyNumberFormat="1" applyFont="1" applyFill="1" applyBorder="1" applyAlignment="1">
      <alignment horizontal="left" vertical="center" wrapText="1"/>
    </xf>
    <xf numFmtId="164" fontId="2" fillId="0" borderId="10" xfId="44" applyNumberFormat="1" applyFont="1" applyFill="1" applyBorder="1" applyAlignment="1">
      <alignment horizontal="left" vertical="top" wrapText="1" indent="2"/>
    </xf>
    <xf numFmtId="164" fontId="2" fillId="33" borderId="10" xfId="44" applyNumberFormat="1" applyFont="1" applyFill="1" applyBorder="1" applyAlignment="1">
      <alignment horizontal="left" vertical="top" wrapText="1" indent="2"/>
    </xf>
    <xf numFmtId="164" fontId="2" fillId="0" borderId="10" xfId="44" applyNumberFormat="1" applyFont="1" applyFill="1" applyBorder="1" applyAlignment="1">
      <alignment horizontal="right" vertical="justify" wrapText="1"/>
    </xf>
    <xf numFmtId="164" fontId="2" fillId="0" borderId="10" xfId="44" applyNumberFormat="1" applyFont="1" applyFill="1" applyBorder="1" applyAlignment="1">
      <alignment horizontal="left" vertical="center" wrapText="1" indent="2"/>
    </xf>
    <xf numFmtId="0" fontId="46" fillId="33" borderId="10" xfId="0" applyFont="1" applyFill="1" applyBorder="1" applyAlignment="1">
      <alignment horizontal="justify" vertical="top"/>
    </xf>
    <xf numFmtId="164" fontId="6" fillId="0" borderId="10" xfId="44" applyNumberFormat="1" applyFont="1" applyFill="1" applyBorder="1" applyAlignment="1">
      <alignment horizontal="left" vertical="center" wrapText="1" indent="2"/>
    </xf>
    <xf numFmtId="164" fontId="5" fillId="0" borderId="12" xfId="44" applyNumberFormat="1" applyFont="1" applyFill="1" applyBorder="1" applyAlignment="1">
      <alignment vertical="center"/>
    </xf>
    <xf numFmtId="0" fontId="6" fillId="0" borderId="13" xfId="44" applyNumberFormat="1" applyFont="1" applyFill="1" applyBorder="1" applyAlignment="1">
      <alignment horizontal="center" vertical="center" wrapText="1"/>
    </xf>
    <xf numFmtId="0" fontId="5" fillId="0" borderId="13" xfId="44" applyNumberFormat="1" applyFont="1" applyFill="1" applyBorder="1" applyAlignment="1">
      <alignment horizontal="center" vertical="center"/>
    </xf>
    <xf numFmtId="164" fontId="5" fillId="0" borderId="13" xfId="44" applyNumberFormat="1" applyFont="1" applyFill="1" applyBorder="1" applyAlignment="1">
      <alignment vertical="center"/>
    </xf>
    <xf numFmtId="164" fontId="4" fillId="0" borderId="13" xfId="44" applyNumberFormat="1" applyFont="1" applyFill="1" applyBorder="1" applyAlignment="1">
      <alignment vertical="center"/>
    </xf>
    <xf numFmtId="164" fontId="2" fillId="0" borderId="13" xfId="44" applyNumberFormat="1" applyFont="1" applyFill="1" applyBorder="1" applyAlignment="1">
      <alignment horizontal="left" vertical="top" wrapText="1" indent="2"/>
    </xf>
    <xf numFmtId="164" fontId="6" fillId="0" borderId="14" xfId="44" applyNumberFormat="1" applyFont="1" applyFill="1" applyBorder="1" applyAlignment="1">
      <alignment horizontal="left" vertical="center" wrapText="1" indent="2"/>
    </xf>
    <xf numFmtId="164" fontId="6" fillId="0" borderId="14" xfId="44" applyNumberFormat="1" applyFont="1" applyFill="1" applyBorder="1" applyAlignment="1">
      <alignment horizontal="right" vertical="justify"/>
    </xf>
    <xf numFmtId="164" fontId="4" fillId="0" borderId="14" xfId="44" applyNumberFormat="1" applyFont="1" applyFill="1" applyBorder="1" applyAlignment="1">
      <alignment vertical="center"/>
    </xf>
    <xf numFmtId="164" fontId="2" fillId="0" borderId="0" xfId="44" applyNumberFormat="1" applyFont="1" applyFill="1" applyBorder="1" applyAlignment="1">
      <alignment vertical="center"/>
    </xf>
    <xf numFmtId="0" fontId="45" fillId="0" borderId="10" xfId="0" applyFont="1" applyBorder="1" applyAlignment="1">
      <alignment/>
    </xf>
    <xf numFmtId="164" fontId="2" fillId="0" borderId="13" xfId="44" applyNumberFormat="1" applyFont="1" applyFill="1" applyBorder="1" applyAlignment="1">
      <alignment vertical="center"/>
    </xf>
    <xf numFmtId="164" fontId="2" fillId="0" borderId="14" xfId="44" applyNumberFormat="1" applyFont="1" applyFill="1" applyBorder="1" applyAlignment="1">
      <alignment horizontal="right" vertical="justify"/>
    </xf>
    <xf numFmtId="49" fontId="46" fillId="0" borderId="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6" fillId="0" borderId="13" xfId="44" applyNumberFormat="1" applyFont="1" applyFill="1" applyBorder="1" applyAlignment="1">
      <alignment horizontal="center" vertical="center"/>
    </xf>
    <xf numFmtId="164" fontId="6" fillId="0" borderId="13" xfId="44" applyNumberFormat="1" applyFont="1" applyFill="1" applyBorder="1" applyAlignment="1">
      <alignment horizontal="left" wrapText="1"/>
    </xf>
    <xf numFmtId="164" fontId="6" fillId="0" borderId="13" xfId="44" applyNumberFormat="1" applyFont="1" applyFill="1" applyBorder="1" applyAlignment="1">
      <alignment horizontal="right"/>
    </xf>
    <xf numFmtId="164" fontId="5" fillId="0" borderId="13" xfId="44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164" fontId="6" fillId="0" borderId="13" xfId="44" applyNumberFormat="1" applyFont="1" applyFill="1" applyBorder="1" applyAlignment="1">
      <alignment horizontal="right" wrapText="1"/>
    </xf>
    <xf numFmtId="164" fontId="4" fillId="0" borderId="13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 horizontal="right"/>
    </xf>
    <xf numFmtId="164" fontId="2" fillId="0" borderId="13" xfId="44" applyNumberFormat="1" applyFont="1" applyFill="1" applyBorder="1" applyAlignment="1">
      <alignment horizontal="right" wrapText="1"/>
    </xf>
    <xf numFmtId="0" fontId="49" fillId="0" borderId="13" xfId="0" applyFont="1" applyFill="1" applyBorder="1" applyAlignment="1">
      <alignment wrapText="1"/>
    </xf>
    <xf numFmtId="49" fontId="46" fillId="0" borderId="13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164" fontId="5" fillId="0" borderId="17" xfId="44" applyNumberFormat="1" applyFont="1" applyFill="1" applyBorder="1" applyAlignment="1">
      <alignment vertical="center"/>
    </xf>
    <xf numFmtId="0" fontId="6" fillId="0" borderId="17" xfId="44" applyNumberFormat="1" applyFont="1" applyFill="1" applyBorder="1" applyAlignment="1">
      <alignment horizontal="center" vertical="center" wrapText="1"/>
    </xf>
    <xf numFmtId="0" fontId="6" fillId="0" borderId="17" xfId="44" applyNumberFormat="1" applyFont="1" applyFill="1" applyBorder="1" applyAlignment="1">
      <alignment horizontal="center" vertical="justify"/>
    </xf>
    <xf numFmtId="0" fontId="5" fillId="0" borderId="17" xfId="44" applyNumberFormat="1" applyFont="1" applyFill="1" applyBorder="1" applyAlignment="1">
      <alignment horizontal="center" vertical="center"/>
    </xf>
    <xf numFmtId="164" fontId="6" fillId="0" borderId="17" xfId="44" applyNumberFormat="1" applyFont="1" applyFill="1" applyBorder="1" applyAlignment="1">
      <alignment horizontal="left" vertical="center" wrapText="1"/>
    </xf>
    <xf numFmtId="164" fontId="6" fillId="0" borderId="17" xfId="44" applyNumberFormat="1" applyFont="1" applyFill="1" applyBorder="1" applyAlignment="1">
      <alignment horizontal="right" vertical="justify"/>
    </xf>
    <xf numFmtId="164" fontId="4" fillId="0" borderId="17" xfId="44" applyNumberFormat="1" applyFont="1" applyFill="1" applyBorder="1" applyAlignment="1">
      <alignment vertical="center"/>
    </xf>
    <xf numFmtId="164" fontId="2" fillId="0" borderId="17" xfId="44" applyNumberFormat="1" applyFont="1" applyFill="1" applyBorder="1" applyAlignment="1">
      <alignment horizontal="left" vertical="center" wrapText="1" indent="2"/>
    </xf>
    <xf numFmtId="164" fontId="2" fillId="0" borderId="17" xfId="44" applyNumberFormat="1" applyFont="1" applyFill="1" applyBorder="1" applyAlignment="1">
      <alignment horizontal="right" vertical="justify"/>
    </xf>
    <xf numFmtId="164" fontId="6" fillId="0" borderId="18" xfId="44" applyNumberFormat="1" applyFont="1" applyFill="1" applyBorder="1" applyAlignment="1">
      <alignment horizontal="center" vertical="justify"/>
    </xf>
    <xf numFmtId="164" fontId="6" fillId="0" borderId="18" xfId="44" applyNumberFormat="1" applyFont="1" applyFill="1" applyBorder="1" applyAlignment="1">
      <alignment horizontal="right" vertical="justify"/>
    </xf>
    <xf numFmtId="164" fontId="4" fillId="0" borderId="18" xfId="44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64" fontId="4" fillId="0" borderId="10" xfId="44" applyNumberFormat="1" applyFont="1" applyFill="1" applyBorder="1" applyAlignment="1">
      <alignment vertical="center"/>
    </xf>
    <xf numFmtId="164" fontId="4" fillId="0" borderId="13" xfId="44" applyNumberFormat="1" applyFont="1" applyFill="1" applyBorder="1" applyAlignment="1">
      <alignment horizontal="right" wrapText="1"/>
    </xf>
    <xf numFmtId="0" fontId="46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6" fillId="0" borderId="20" xfId="44" applyNumberFormat="1" applyFont="1" applyFill="1" applyBorder="1" applyAlignment="1">
      <alignment horizontal="center" vertical="center" wrapText="1"/>
    </xf>
    <xf numFmtId="0" fontId="6" fillId="0" borderId="20" xfId="44" applyNumberFormat="1" applyFont="1" applyFill="1" applyBorder="1" applyAlignment="1">
      <alignment horizontal="center" vertical="justify"/>
    </xf>
    <xf numFmtId="164" fontId="6" fillId="0" borderId="20" xfId="44" applyNumberFormat="1" applyFont="1" applyFill="1" applyBorder="1" applyAlignment="1">
      <alignment horizontal="left" vertical="center" wrapText="1"/>
    </xf>
    <xf numFmtId="164" fontId="6" fillId="0" borderId="20" xfId="44" applyNumberFormat="1" applyFont="1" applyFill="1" applyBorder="1" applyAlignment="1">
      <alignment horizontal="right" vertical="justify"/>
    </xf>
    <xf numFmtId="164" fontId="2" fillId="0" borderId="20" xfId="44" applyNumberFormat="1" applyFont="1" applyFill="1" applyBorder="1" applyAlignment="1">
      <alignment horizontal="left" vertical="center" wrapText="1" indent="2"/>
    </xf>
    <xf numFmtId="164" fontId="2" fillId="0" borderId="20" xfId="44" applyNumberFormat="1" applyFont="1" applyFill="1" applyBorder="1" applyAlignment="1">
      <alignment horizontal="right" vertical="justify"/>
    </xf>
    <xf numFmtId="164" fontId="5" fillId="0" borderId="20" xfId="44" applyNumberFormat="1" applyFont="1" applyFill="1" applyBorder="1" applyAlignment="1">
      <alignment vertical="center"/>
    </xf>
    <xf numFmtId="164" fontId="47" fillId="0" borderId="20" xfId="44" applyNumberFormat="1" applyFont="1" applyFill="1" applyBorder="1" applyAlignment="1">
      <alignment horizontal="right" vertical="justify" wrapText="1"/>
    </xf>
    <xf numFmtId="0" fontId="47" fillId="34" borderId="20" xfId="0" applyFont="1" applyFill="1" applyBorder="1" applyAlignment="1">
      <alignment horizontal="justify" vertical="top"/>
    </xf>
    <xf numFmtId="164" fontId="2" fillId="0" borderId="20" xfId="44" applyNumberFormat="1" applyFont="1" applyFill="1" applyBorder="1" applyAlignment="1">
      <alignment vertical="center"/>
    </xf>
    <xf numFmtId="164" fontId="46" fillId="0" borderId="20" xfId="42" applyNumberFormat="1" applyFont="1" applyBorder="1" applyAlignment="1">
      <alignment vertical="center"/>
    </xf>
    <xf numFmtId="164" fontId="2" fillId="0" borderId="20" xfId="44" applyNumberFormat="1" applyFont="1" applyFill="1" applyBorder="1" applyAlignment="1">
      <alignment horizontal="right" vertical="justify" wrapText="1"/>
    </xf>
    <xf numFmtId="164" fontId="6" fillId="0" borderId="21" xfId="44" applyNumberFormat="1" applyFont="1" applyFill="1" applyBorder="1" applyAlignment="1">
      <alignment horizontal="center" vertical="justify"/>
    </xf>
    <xf numFmtId="164" fontId="2" fillId="0" borderId="21" xfId="44" applyNumberFormat="1" applyFont="1" applyFill="1" applyBorder="1" applyAlignment="1">
      <alignment horizontal="right" vertical="justify"/>
    </xf>
    <xf numFmtId="164" fontId="4" fillId="0" borderId="22" xfId="44" applyNumberFormat="1" applyFont="1" applyFill="1" applyBorder="1" applyAlignment="1">
      <alignment vertical="center"/>
    </xf>
    <xf numFmtId="0" fontId="46" fillId="0" borderId="23" xfId="0" applyFont="1" applyBorder="1" applyAlignment="1">
      <alignment horizontal="justify" vertical="top"/>
    </xf>
    <xf numFmtId="0" fontId="46" fillId="0" borderId="15" xfId="0" applyFont="1" applyBorder="1" applyAlignment="1">
      <alignment horizontal="justify" vertical="top"/>
    </xf>
    <xf numFmtId="0" fontId="46" fillId="0" borderId="24" xfId="0" applyFont="1" applyBorder="1" applyAlignment="1">
      <alignment horizontal="justify" vertical="top"/>
    </xf>
    <xf numFmtId="49" fontId="47" fillId="0" borderId="0" xfId="0" applyNumberFormat="1" applyFont="1" applyAlignment="1">
      <alignment horizontal="right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4" fontId="5" fillId="0" borderId="0" xfId="44" applyNumberFormat="1" applyFont="1" applyFill="1" applyAlignment="1">
      <alignment horizontal="center" vertical="center" wrapText="1"/>
    </xf>
    <xf numFmtId="0" fontId="47" fillId="0" borderId="16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164" fontId="6" fillId="0" borderId="0" xfId="44" applyNumberFormat="1" applyFont="1" applyFill="1" applyAlignment="1">
      <alignment horizontal="center" vertical="center"/>
    </xf>
    <xf numFmtId="164" fontId="6" fillId="0" borderId="0" xfId="44" applyNumberFormat="1" applyFont="1" applyFill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164" fontId="6" fillId="0" borderId="0" xfId="44" applyNumberFormat="1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right"/>
    </xf>
    <xf numFmtId="0" fontId="46" fillId="0" borderId="2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tabSelected="1" view="pageBreakPreview" zoomScale="118" zoomScaleSheetLayoutView="118" zoomScalePageLayoutView="0" workbookViewId="0" topLeftCell="A1">
      <selection activeCell="B10" sqref="B10"/>
    </sheetView>
  </sheetViews>
  <sheetFormatPr defaultColWidth="9.140625" defaultRowHeight="15"/>
  <cols>
    <col min="1" max="1" width="7.28125" style="1" bestFit="1" customWidth="1"/>
    <col min="2" max="2" width="28.00390625" style="1" customWidth="1"/>
    <col min="3" max="3" width="16.7109375" style="1" customWidth="1"/>
    <col min="4" max="4" width="20.421875" style="1" customWidth="1"/>
    <col min="5" max="5" width="15.8515625" style="1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="40" customFormat="1" ht="18" customHeight="1">
      <c r="A1" s="40" t="s">
        <v>179</v>
      </c>
    </row>
    <row r="2" spans="1:5" s="5" customFormat="1" ht="15" customHeight="1">
      <c r="A2" s="29"/>
      <c r="B2" s="29"/>
      <c r="C2" s="29"/>
      <c r="D2" s="138" t="s">
        <v>92</v>
      </c>
      <c r="E2" s="138"/>
    </row>
    <row r="3" spans="1:5" s="5" customFormat="1" ht="15" customHeight="1">
      <c r="A3" s="29"/>
      <c r="B3" s="138" t="s">
        <v>198</v>
      </c>
      <c r="C3" s="138"/>
      <c r="D3" s="139" t="s">
        <v>98</v>
      </c>
      <c r="E3" s="139"/>
    </row>
    <row r="4" spans="1:5" s="5" customFormat="1" ht="15" customHeight="1">
      <c r="A4" s="140" t="s">
        <v>160</v>
      </c>
      <c r="B4" s="140"/>
      <c r="C4" s="140"/>
      <c r="D4" s="140"/>
      <c r="E4" s="140"/>
    </row>
    <row r="5" spans="1:5" s="5" customFormat="1" ht="9" customHeight="1">
      <c r="A5" s="33"/>
      <c r="B5" s="33"/>
      <c r="C5" s="33"/>
      <c r="D5" s="33"/>
      <c r="E5" s="33"/>
    </row>
    <row r="6" spans="1:5" ht="78">
      <c r="A6" s="141" t="s">
        <v>6</v>
      </c>
      <c r="B6" s="142"/>
      <c r="C6" s="31" t="s">
        <v>201</v>
      </c>
      <c r="D6" s="31" t="s">
        <v>200</v>
      </c>
      <c r="E6" s="31" t="s">
        <v>199</v>
      </c>
    </row>
    <row r="7" spans="1:5" ht="30" customHeight="1">
      <c r="A7" s="30" t="s">
        <v>7</v>
      </c>
      <c r="B7" s="30" t="s">
        <v>8</v>
      </c>
      <c r="C7" s="30"/>
      <c r="D7" s="30"/>
      <c r="E7" s="30"/>
    </row>
    <row r="8" spans="1:5" ht="21.75" customHeight="1">
      <c r="A8" s="135"/>
      <c r="B8" s="27" t="s">
        <v>0</v>
      </c>
      <c r="C8" s="47">
        <f>'Revenue Income'!B34-'Revenue Income'!B30</f>
        <v>721476</v>
      </c>
      <c r="D8" s="47">
        <f>'Revenue Income'!C34-'Revenue Income'!B30</f>
        <v>1181498</v>
      </c>
      <c r="E8" s="47">
        <f>'Revenue Income'!D34-'Revenue Income'!C30</f>
        <v>1187028</v>
      </c>
    </row>
    <row r="9" spans="1:5" ht="21.75" customHeight="1">
      <c r="A9" s="136"/>
      <c r="B9" s="27" t="s">
        <v>1</v>
      </c>
      <c r="C9" s="47">
        <f>'Revenue Income'!B30</f>
        <v>0</v>
      </c>
      <c r="D9" s="47">
        <f>'Revenue Income'!B30</f>
        <v>0</v>
      </c>
      <c r="E9" s="47">
        <f>'Revenue Income'!C30</f>
        <v>0</v>
      </c>
    </row>
    <row r="10" spans="1:5" ht="21.75" customHeight="1">
      <c r="A10" s="136"/>
      <c r="B10" s="28" t="s">
        <v>2</v>
      </c>
      <c r="C10" s="48">
        <f>SUM(C8:C9)</f>
        <v>721476</v>
      </c>
      <c r="D10" s="48">
        <f>SUM(D8:D9)</f>
        <v>1181498</v>
      </c>
      <c r="E10" s="48">
        <f>SUM(E8:E9)</f>
        <v>1187028</v>
      </c>
    </row>
    <row r="11" spans="1:5" ht="21.75" customHeight="1">
      <c r="A11" s="136"/>
      <c r="B11" s="27" t="s">
        <v>3</v>
      </c>
      <c r="C11" s="47">
        <f>'Revenue Exp.'!B57</f>
        <v>714382</v>
      </c>
      <c r="D11" s="47">
        <f>'Revenue Exp.'!C57</f>
        <v>1085350</v>
      </c>
      <c r="E11" s="47">
        <f>'Revenue Exp.'!D57</f>
        <v>1087850</v>
      </c>
    </row>
    <row r="12" spans="1:5" ht="21.75" customHeight="1">
      <c r="A12" s="137"/>
      <c r="B12" s="28" t="s">
        <v>9</v>
      </c>
      <c r="C12" s="52">
        <f>C10-C11</f>
        <v>7094</v>
      </c>
      <c r="D12" s="52">
        <f>D10-D11</f>
        <v>96148</v>
      </c>
      <c r="E12" s="52">
        <f>E10-E11</f>
        <v>99178</v>
      </c>
    </row>
    <row r="13" spans="1:5" ht="30" customHeight="1">
      <c r="A13" s="30" t="s">
        <v>11</v>
      </c>
      <c r="B13" s="30" t="s">
        <v>12</v>
      </c>
      <c r="C13" s="50"/>
      <c r="D13" s="50"/>
      <c r="E13" s="50"/>
    </row>
    <row r="14" spans="1:5" ht="21.75" customHeight="1">
      <c r="A14" s="135"/>
      <c r="B14" s="27" t="s">
        <v>10</v>
      </c>
      <c r="C14" s="47">
        <f>'Dev Income'!B31-'Dev Income'!B28-'Dev Income'!B29</f>
        <v>17241849</v>
      </c>
      <c r="D14" s="47">
        <f>'Dev Income'!C31-'Dev Income'!D28-'Dev Income'!C29</f>
        <v>15465730</v>
      </c>
      <c r="E14" s="47">
        <f>'Dev Income'!D31-'Dev Income'!E28-'Dev Income'!D29</f>
        <v>14661840</v>
      </c>
    </row>
    <row r="15" spans="1:5" ht="21.75" customHeight="1">
      <c r="A15" s="136"/>
      <c r="B15" s="27" t="s">
        <v>13</v>
      </c>
      <c r="C15" s="47">
        <f>'Dev Income'!B28</f>
        <v>0</v>
      </c>
      <c r="D15" s="47">
        <f>'Dev Income'!C28</f>
        <v>0</v>
      </c>
      <c r="E15" s="47">
        <f>'Dev Income'!D28</f>
        <v>0</v>
      </c>
    </row>
    <row r="16" spans="1:5" ht="21.75" customHeight="1">
      <c r="A16" s="136"/>
      <c r="B16" s="27" t="s">
        <v>4</v>
      </c>
      <c r="C16" s="48">
        <f>SUM(C14:C15)</f>
        <v>17241849</v>
      </c>
      <c r="D16" s="48">
        <f>SUM(D14:D15)</f>
        <v>15465730</v>
      </c>
      <c r="E16" s="48">
        <f>SUM(E14:E15)</f>
        <v>14661840</v>
      </c>
    </row>
    <row r="17" spans="1:7" ht="21.75" customHeight="1">
      <c r="A17" s="136"/>
      <c r="B17" s="28" t="s">
        <v>14</v>
      </c>
      <c r="C17" s="48">
        <f>C12+C16</f>
        <v>17248943</v>
      </c>
      <c r="D17" s="48">
        <f>D12+D16</f>
        <v>15561878</v>
      </c>
      <c r="E17" s="48">
        <f>E12+E16</f>
        <v>14761018</v>
      </c>
      <c r="G17" s="54"/>
    </row>
    <row r="18" spans="1:5" ht="21.75" customHeight="1">
      <c r="A18" s="136"/>
      <c r="B18" s="27" t="s">
        <v>15</v>
      </c>
      <c r="C18" s="47">
        <f>'Dev Exp.'!B36-'Dev Exp.'!B34-'Dev Exp.'!B35</f>
        <v>15064043</v>
      </c>
      <c r="D18" s="47">
        <f>'Dev Exp.'!C36-'Dev Exp.'!C34-'Dev Exp.'!C35</f>
        <v>14351878</v>
      </c>
      <c r="E18" s="47">
        <f>'Dev Exp.'!D36-'Dev Exp.'!D34-'Dev Exp.'!D35</f>
        <v>13530018</v>
      </c>
    </row>
    <row r="19" spans="1:5" ht="21.75" customHeight="1">
      <c r="A19" s="136"/>
      <c r="B19" s="27" t="s">
        <v>16</v>
      </c>
      <c r="C19" s="47">
        <f>C17-C18</f>
        <v>2184900</v>
      </c>
      <c r="D19" s="47">
        <f>D17-D18</f>
        <v>1210000</v>
      </c>
      <c r="E19" s="47">
        <f>E17-E18</f>
        <v>1231000</v>
      </c>
    </row>
    <row r="20" spans="1:5" ht="21.75" customHeight="1">
      <c r="A20" s="136"/>
      <c r="B20" s="27" t="s">
        <v>17</v>
      </c>
      <c r="C20" s="47">
        <f>'Dev Income'!B12</f>
        <v>2259499</v>
      </c>
      <c r="D20" s="47">
        <f>'Dev Income'!C12</f>
        <v>686944</v>
      </c>
      <c r="E20" s="47">
        <f>'Dev Income'!D12</f>
        <v>2665149</v>
      </c>
    </row>
    <row r="21" spans="1:5" s="4" customFormat="1" ht="34.5" customHeight="1">
      <c r="A21" s="137"/>
      <c r="B21" s="41" t="s">
        <v>5</v>
      </c>
      <c r="C21" s="49">
        <f>C19+C20</f>
        <v>4444399</v>
      </c>
      <c r="D21" s="49">
        <f>D19+D20</f>
        <v>1896944</v>
      </c>
      <c r="E21" s="49">
        <f>E19+F20</f>
        <v>1231000</v>
      </c>
    </row>
    <row r="22" spans="1:5" ht="19.5">
      <c r="A22" s="8"/>
      <c r="B22" s="8"/>
      <c r="C22" s="8"/>
      <c r="D22" s="8"/>
      <c r="E22" s="8"/>
    </row>
    <row r="23" spans="1:5" ht="19.5">
      <c r="A23" s="8"/>
      <c r="B23" s="8"/>
      <c r="C23" s="8"/>
      <c r="D23" s="8"/>
      <c r="E23" s="8"/>
    </row>
    <row r="24" spans="1:5" ht="19.5">
      <c r="A24" s="8"/>
      <c r="B24" s="8"/>
      <c r="C24" s="51"/>
      <c r="D24" s="8"/>
      <c r="E24" s="8"/>
    </row>
    <row r="25" spans="1:5" ht="19.5">
      <c r="A25" s="8"/>
      <c r="B25" s="8"/>
      <c r="C25" s="8"/>
      <c r="D25" s="8"/>
      <c r="E25" s="8"/>
    </row>
    <row r="26" spans="1:5" ht="19.5">
      <c r="A26" s="8"/>
      <c r="B26" s="8"/>
      <c r="C26" s="8"/>
      <c r="D26" s="8"/>
      <c r="E26" s="8"/>
    </row>
    <row r="27" spans="1:5" ht="19.5">
      <c r="A27" s="8"/>
      <c r="B27" s="8"/>
      <c r="C27" s="8"/>
      <c r="D27" s="8"/>
      <c r="E27" s="8"/>
    </row>
    <row r="28" spans="1:5" ht="19.5">
      <c r="A28" s="143" t="s">
        <v>62</v>
      </c>
      <c r="B28" s="143"/>
      <c r="C28" s="8"/>
      <c r="D28" s="143" t="s">
        <v>63</v>
      </c>
      <c r="E28" s="143"/>
    </row>
    <row r="29" spans="1:5" ht="19.5">
      <c r="A29" s="143" t="s">
        <v>181</v>
      </c>
      <c r="B29" s="143"/>
      <c r="C29" s="8"/>
      <c r="D29" s="143" t="s">
        <v>181</v>
      </c>
      <c r="E29" s="143"/>
    </row>
    <row r="30" spans="1:5" ht="19.5">
      <c r="A30" s="143" t="s">
        <v>182</v>
      </c>
      <c r="B30" s="143"/>
      <c r="C30" s="8"/>
      <c r="D30" s="143" t="s">
        <v>182</v>
      </c>
      <c r="E30" s="143"/>
    </row>
    <row r="31" spans="1:5" ht="19.5">
      <c r="A31" s="17"/>
      <c r="B31" s="17"/>
      <c r="C31" s="17"/>
      <c r="D31" s="17"/>
      <c r="E31" s="17"/>
    </row>
    <row r="32" spans="1:5" ht="19.5">
      <c r="A32" s="8"/>
      <c r="B32" s="8"/>
      <c r="C32" s="8"/>
      <c r="D32" s="8"/>
      <c r="E32" s="8"/>
    </row>
    <row r="33" spans="1:5" ht="19.5">
      <c r="A33" s="8"/>
      <c r="B33" s="8"/>
      <c r="C33" s="8"/>
      <c r="D33" s="8"/>
      <c r="E33" s="8"/>
    </row>
  </sheetData>
  <sheetProtection/>
  <mergeCells count="13">
    <mergeCell ref="D28:E28"/>
    <mergeCell ref="D29:E29"/>
    <mergeCell ref="D30:E30"/>
    <mergeCell ref="A28:B28"/>
    <mergeCell ref="A29:B29"/>
    <mergeCell ref="A30:B30"/>
    <mergeCell ref="A14:A21"/>
    <mergeCell ref="B3:C3"/>
    <mergeCell ref="D2:E2"/>
    <mergeCell ref="D3:E3"/>
    <mergeCell ref="A4:E4"/>
    <mergeCell ref="A6:B6"/>
    <mergeCell ref="A8:A12"/>
  </mergeCells>
  <printOptions horizontalCentered="1"/>
  <pageMargins left="0.75" right="0.5" top="1.25" bottom="0.25" header="0.3" footer="0.3"/>
  <pageSetup horizontalDpi="600" verticalDpi="600" orientation="portrait" paperSize="9" r:id="rId1"/>
  <headerFooter>
    <oddFooter>&amp;C&amp;"SutonnyMJ,Regular"&amp;P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4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4.7109375" style="36" customWidth="1"/>
    <col min="2" max="2" width="15.421875" style="36" bestFit="1" customWidth="1"/>
    <col min="3" max="3" width="20.421875" style="36" customWidth="1"/>
    <col min="4" max="4" width="15.421875" style="36" bestFit="1" customWidth="1"/>
    <col min="5" max="5" width="10.28125" style="36" bestFit="1" customWidth="1"/>
    <col min="6" max="16384" width="9.140625" style="36" customWidth="1"/>
  </cols>
  <sheetData>
    <row r="1" spans="1:4" s="40" customFormat="1" ht="18" customHeight="1">
      <c r="A1" s="149" t="s">
        <v>179</v>
      </c>
      <c r="B1" s="149"/>
      <c r="C1" s="149"/>
      <c r="D1" s="149"/>
    </row>
    <row r="2" spans="1:4" s="8" customFormat="1" ht="19.5">
      <c r="A2" s="146" t="s">
        <v>99</v>
      </c>
      <c r="B2" s="146"/>
      <c r="C2" s="146"/>
      <c r="D2" s="146"/>
    </row>
    <row r="3" spans="1:4" s="8" customFormat="1" ht="19.5">
      <c r="A3" s="146" t="s">
        <v>100</v>
      </c>
      <c r="B3" s="146"/>
      <c r="C3" s="146"/>
      <c r="D3" s="146"/>
    </row>
    <row r="4" spans="1:4" s="40" customFormat="1" ht="19.5">
      <c r="A4" s="148" t="s">
        <v>180</v>
      </c>
      <c r="B4" s="148"/>
      <c r="C4" s="148"/>
      <c r="D4" s="148"/>
    </row>
    <row r="5" spans="1:4" s="8" customFormat="1" ht="19.5">
      <c r="A5" s="147" t="s">
        <v>202</v>
      </c>
      <c r="B5" s="147"/>
      <c r="C5" s="147"/>
      <c r="D5" s="147"/>
    </row>
    <row r="6" spans="1:4" s="8" customFormat="1" ht="19.5">
      <c r="A6" s="147" t="s">
        <v>18</v>
      </c>
      <c r="B6" s="147"/>
      <c r="C6" s="147"/>
      <c r="D6" s="147"/>
    </row>
    <row r="7" spans="1:4" s="8" customFormat="1" ht="19.5">
      <c r="A7" s="147" t="s">
        <v>19</v>
      </c>
      <c r="B7" s="147"/>
      <c r="C7" s="147"/>
      <c r="D7" s="147"/>
    </row>
    <row r="8" spans="1:4" s="101" customFormat="1" ht="19.5">
      <c r="A8" s="145" t="s">
        <v>20</v>
      </c>
      <c r="B8" s="145"/>
      <c r="C8" s="145"/>
      <c r="D8" s="145"/>
    </row>
    <row r="9" spans="1:4" s="103" customFormat="1" ht="58.5">
      <c r="A9" s="102" t="s">
        <v>21</v>
      </c>
      <c r="B9" s="102" t="s">
        <v>205</v>
      </c>
      <c r="C9" s="102" t="s">
        <v>204</v>
      </c>
      <c r="D9" s="102" t="s">
        <v>203</v>
      </c>
    </row>
    <row r="10" spans="1:4" s="106" customFormat="1" ht="19.5">
      <c r="A10" s="104">
        <v>1</v>
      </c>
      <c r="B10" s="105">
        <v>2</v>
      </c>
      <c r="C10" s="104">
        <v>3</v>
      </c>
      <c r="D10" s="105">
        <v>4</v>
      </c>
    </row>
    <row r="11" spans="1:4" s="109" customFormat="1" ht="19.5" customHeight="1">
      <c r="A11" s="107" t="s">
        <v>101</v>
      </c>
      <c r="B11" s="108"/>
      <c r="C11" s="108"/>
      <c r="D11" s="108"/>
    </row>
    <row r="12" spans="1:4" s="103" customFormat="1" ht="19.5" customHeight="1">
      <c r="A12" s="110" t="s">
        <v>102</v>
      </c>
      <c r="B12" s="111">
        <v>39171</v>
      </c>
      <c r="C12" s="103">
        <v>1498</v>
      </c>
      <c r="D12" s="103">
        <v>122028</v>
      </c>
    </row>
    <row r="13" spans="1:4" s="103" customFormat="1" ht="19.5" customHeight="1">
      <c r="A13" s="110" t="s">
        <v>103</v>
      </c>
      <c r="B13" s="111">
        <v>0</v>
      </c>
      <c r="C13" s="111">
        <v>0</v>
      </c>
      <c r="D13" s="111"/>
    </row>
    <row r="14" spans="1:4" s="103" customFormat="1" ht="19.5" customHeight="1">
      <c r="A14" s="110" t="s">
        <v>104</v>
      </c>
      <c r="B14" s="111"/>
      <c r="C14" s="111">
        <v>0</v>
      </c>
      <c r="D14" s="111"/>
    </row>
    <row r="15" spans="1:4" s="103" customFormat="1" ht="19.5" customHeight="1">
      <c r="A15" s="110" t="s">
        <v>105</v>
      </c>
      <c r="B15" s="111">
        <f>SUM(B12:B14)</f>
        <v>39171</v>
      </c>
      <c r="C15" s="111">
        <f>SUM(C12:C14)</f>
        <v>1498</v>
      </c>
      <c r="D15" s="111">
        <f>SUM(D12:D14)</f>
        <v>122028</v>
      </c>
    </row>
    <row r="16" spans="1:4" s="103" customFormat="1" ht="16.5" customHeight="1">
      <c r="A16" s="107" t="s">
        <v>106</v>
      </c>
      <c r="B16" s="111"/>
      <c r="C16" s="111">
        <v>0</v>
      </c>
      <c r="D16" s="111"/>
    </row>
    <row r="17" spans="1:4" s="103" customFormat="1" ht="19.5" customHeight="1">
      <c r="A17" s="110" t="s">
        <v>111</v>
      </c>
      <c r="B17" s="111">
        <v>321905</v>
      </c>
      <c r="C17" s="103">
        <v>300000</v>
      </c>
      <c r="D17" s="103">
        <v>300000</v>
      </c>
    </row>
    <row r="18" spans="1:4" s="103" customFormat="1" ht="19.5" customHeight="1">
      <c r="A18" s="110" t="s">
        <v>112</v>
      </c>
      <c r="B18" s="103">
        <v>167150</v>
      </c>
      <c r="C18" s="103">
        <v>300000</v>
      </c>
      <c r="D18" s="103">
        <v>300000</v>
      </c>
    </row>
    <row r="19" spans="1:4" s="103" customFormat="1" ht="28.5" customHeight="1">
      <c r="A19" s="110" t="s">
        <v>113</v>
      </c>
      <c r="B19" s="111">
        <v>0</v>
      </c>
      <c r="C19" s="111"/>
      <c r="D19" s="111"/>
    </row>
    <row r="20" spans="1:4" s="103" customFormat="1" ht="19.5" customHeight="1">
      <c r="A20" s="110" t="s">
        <v>114</v>
      </c>
      <c r="B20" s="111">
        <v>0</v>
      </c>
      <c r="C20" s="103">
        <v>250000</v>
      </c>
      <c r="D20" s="103">
        <v>250000</v>
      </c>
    </row>
    <row r="21" spans="1:4" s="103" customFormat="1" ht="19.5" customHeight="1">
      <c r="A21" s="110" t="s">
        <v>161</v>
      </c>
      <c r="B21" s="111">
        <v>0</v>
      </c>
      <c r="C21" s="103">
        <v>100000</v>
      </c>
      <c r="D21" s="103">
        <v>0</v>
      </c>
    </row>
    <row r="22" spans="1:4" s="103" customFormat="1" ht="19.5" customHeight="1">
      <c r="A22" s="110" t="s">
        <v>184</v>
      </c>
      <c r="B22" s="111">
        <v>0</v>
      </c>
      <c r="C22" s="103">
        <v>100000</v>
      </c>
      <c r="D22" s="103">
        <v>100000</v>
      </c>
    </row>
    <row r="23" spans="1:3" s="103" customFormat="1" ht="19.5" customHeight="1">
      <c r="A23" s="110" t="s">
        <v>115</v>
      </c>
      <c r="B23" s="111"/>
      <c r="C23" s="111"/>
    </row>
    <row r="24" spans="1:3" s="103" customFormat="1" ht="19.5" customHeight="1">
      <c r="A24" s="110" t="s">
        <v>116</v>
      </c>
      <c r="B24" s="111"/>
      <c r="C24" s="111"/>
    </row>
    <row r="25" spans="1:3" s="103" customFormat="1" ht="19.5" customHeight="1">
      <c r="A25" s="110" t="s">
        <v>88</v>
      </c>
      <c r="B25" s="111">
        <v>0</v>
      </c>
      <c r="C25" s="111">
        <v>0</v>
      </c>
    </row>
    <row r="26" spans="1:3" s="103" customFormat="1" ht="19.5" customHeight="1">
      <c r="A26" s="110" t="s">
        <v>89</v>
      </c>
      <c r="B26" s="111"/>
      <c r="C26" s="111"/>
    </row>
    <row r="27" spans="1:4" s="103" customFormat="1" ht="18" customHeight="1">
      <c r="A27" s="110" t="s">
        <v>90</v>
      </c>
      <c r="B27" s="111">
        <v>39500</v>
      </c>
      <c r="C27" s="103">
        <v>55000</v>
      </c>
      <c r="D27" s="103">
        <v>55000</v>
      </c>
    </row>
    <row r="28" spans="1:3" s="103" customFormat="1" ht="17.25" customHeight="1">
      <c r="A28" s="110" t="s">
        <v>107</v>
      </c>
      <c r="B28" s="111">
        <v>0</v>
      </c>
      <c r="C28" s="111">
        <v>0</v>
      </c>
    </row>
    <row r="29" spans="1:4" s="103" customFormat="1" ht="19.5" customHeight="1">
      <c r="A29" s="110" t="s">
        <v>108</v>
      </c>
      <c r="B29" s="111">
        <v>14175</v>
      </c>
      <c r="C29" s="103">
        <v>40000</v>
      </c>
      <c r="D29" s="103">
        <v>40000</v>
      </c>
    </row>
    <row r="30" spans="1:3" s="103" customFormat="1" ht="19.5">
      <c r="A30" s="110" t="s">
        <v>117</v>
      </c>
      <c r="B30" s="111">
        <v>0</v>
      </c>
      <c r="C30" s="111">
        <v>0</v>
      </c>
    </row>
    <row r="31" spans="1:3" s="103" customFormat="1" ht="18" customHeight="1">
      <c r="A31" s="110" t="s">
        <v>125</v>
      </c>
      <c r="B31" s="111"/>
      <c r="C31" s="111"/>
    </row>
    <row r="32" spans="1:3" s="103" customFormat="1" ht="16.5" customHeight="1">
      <c r="A32" s="110" t="s">
        <v>126</v>
      </c>
      <c r="B32" s="111"/>
      <c r="C32" s="111"/>
    </row>
    <row r="33" spans="1:4" s="103" customFormat="1" ht="19.5" customHeight="1">
      <c r="A33" s="110" t="s">
        <v>109</v>
      </c>
      <c r="B33" s="111">
        <v>139575</v>
      </c>
      <c r="C33" s="103">
        <v>35000</v>
      </c>
      <c r="D33" s="103">
        <v>20000</v>
      </c>
    </row>
    <row r="34" spans="1:4" s="114" customFormat="1" ht="19.5" customHeight="1">
      <c r="A34" s="112" t="s">
        <v>159</v>
      </c>
      <c r="B34" s="113">
        <f>SUM(B15:B33)</f>
        <v>721476</v>
      </c>
      <c r="C34" s="113">
        <f>SUM(C15:C33)</f>
        <v>1181498</v>
      </c>
      <c r="D34" s="113">
        <f>SUM(D15:D33)</f>
        <v>1187028</v>
      </c>
    </row>
    <row r="35" spans="1:4" s="5" customFormat="1" ht="19.5">
      <c r="A35" s="17"/>
      <c r="B35" s="17"/>
      <c r="C35" s="17"/>
      <c r="D35" s="17"/>
    </row>
    <row r="36" spans="1:4" s="5" customFormat="1" ht="19.5">
      <c r="A36" s="17"/>
      <c r="B36" s="17"/>
      <c r="C36" s="17"/>
      <c r="D36" s="17"/>
    </row>
    <row r="37" spans="1:4" s="5" customFormat="1" ht="19.5">
      <c r="A37" s="17"/>
      <c r="B37" s="17"/>
      <c r="C37" s="17"/>
      <c r="D37" s="17"/>
    </row>
    <row r="38" spans="1:4" s="5" customFormat="1" ht="19.5">
      <c r="A38" s="17"/>
      <c r="B38" s="17"/>
      <c r="C38" s="17"/>
      <c r="D38" s="17"/>
    </row>
    <row r="39" spans="1:4" s="5" customFormat="1" ht="5.25" customHeight="1">
      <c r="A39" s="17"/>
      <c r="B39" s="17"/>
      <c r="C39" s="17"/>
      <c r="D39" s="17"/>
    </row>
    <row r="40" spans="1:4" s="5" customFormat="1" ht="19.5">
      <c r="A40" s="32" t="s">
        <v>62</v>
      </c>
      <c r="B40" s="17"/>
      <c r="C40" s="150" t="s">
        <v>63</v>
      </c>
      <c r="D40" s="150"/>
    </row>
    <row r="41" spans="1:4" s="5" customFormat="1" ht="19.5">
      <c r="A41" s="32" t="s">
        <v>181</v>
      </c>
      <c r="B41" s="32"/>
      <c r="C41" s="150" t="s">
        <v>181</v>
      </c>
      <c r="D41" s="150"/>
    </row>
    <row r="42" spans="1:4" s="5" customFormat="1" ht="19.5">
      <c r="A42" s="32" t="s">
        <v>182</v>
      </c>
      <c r="B42" s="17"/>
      <c r="C42" s="150" t="s">
        <v>182</v>
      </c>
      <c r="D42" s="150"/>
    </row>
    <row r="43" spans="1:4" ht="17.25">
      <c r="A43" s="144"/>
      <c r="B43" s="144"/>
      <c r="C43" s="144"/>
      <c r="D43" s="144"/>
    </row>
    <row r="44" spans="1:4" ht="17.25">
      <c r="A44" s="144"/>
      <c r="B44" s="144"/>
      <c r="C44" s="144"/>
      <c r="D44" s="144"/>
    </row>
  </sheetData>
  <sheetProtection/>
  <mergeCells count="13">
    <mergeCell ref="A1:D1"/>
    <mergeCell ref="C40:D40"/>
    <mergeCell ref="C41:D41"/>
    <mergeCell ref="C42:D42"/>
    <mergeCell ref="A44:D44"/>
    <mergeCell ref="A8:D8"/>
    <mergeCell ref="A2:D2"/>
    <mergeCell ref="A3:D3"/>
    <mergeCell ref="A5:D5"/>
    <mergeCell ref="A6:D6"/>
    <mergeCell ref="A7:D7"/>
    <mergeCell ref="A43:D43"/>
    <mergeCell ref="A4:D4"/>
  </mergeCells>
  <printOptions horizontalCentered="1"/>
  <pageMargins left="0.75" right="0.5" top="1" bottom="0.5" header="0.3" footer="0.3"/>
  <pageSetup horizontalDpi="600" verticalDpi="600" orientation="portrait" paperSize="9" scale="90" r:id="rId1"/>
  <headerFooter alignWithMargins="0">
    <oddFooter>&amp;C&amp;"SutonnyMJ,Regular"&amp;P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65"/>
  <sheetViews>
    <sheetView view="pageBreakPreview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47.28125" style="36" customWidth="1"/>
    <col min="2" max="2" width="14.28125" style="36" customWidth="1"/>
    <col min="3" max="3" width="15.28125" style="36" customWidth="1"/>
    <col min="4" max="4" width="14.57421875" style="59" customWidth="1"/>
    <col min="5" max="16384" width="9.140625" style="36" customWidth="1"/>
  </cols>
  <sheetData>
    <row r="1" spans="1:4" s="40" customFormat="1" ht="19.5">
      <c r="A1" s="149" t="s">
        <v>179</v>
      </c>
      <c r="B1" s="149"/>
      <c r="C1" s="149"/>
      <c r="D1" s="149"/>
    </row>
    <row r="2" spans="1:4" s="8" customFormat="1" ht="19.5">
      <c r="A2" s="147" t="s">
        <v>202</v>
      </c>
      <c r="B2" s="147"/>
      <c r="C2" s="147"/>
      <c r="D2" s="147"/>
    </row>
    <row r="3" spans="1:4" s="8" customFormat="1" ht="19.5">
      <c r="A3" s="147" t="s">
        <v>18</v>
      </c>
      <c r="B3" s="147"/>
      <c r="C3" s="147"/>
      <c r="D3" s="147"/>
    </row>
    <row r="4" spans="1:4" s="8" customFormat="1" ht="19.5">
      <c r="A4" s="151" t="s">
        <v>118</v>
      </c>
      <c r="B4" s="151"/>
      <c r="C4" s="151"/>
      <c r="D4" s="151"/>
    </row>
    <row r="5" spans="1:4" s="1" customFormat="1" ht="19.5">
      <c r="A5" s="152" t="s">
        <v>118</v>
      </c>
      <c r="B5" s="153"/>
      <c r="C5" s="153"/>
      <c r="D5" s="154"/>
    </row>
    <row r="6" spans="1:4" ht="97.5">
      <c r="A6" s="9" t="s">
        <v>38</v>
      </c>
      <c r="B6" s="9" t="s">
        <v>206</v>
      </c>
      <c r="C6" s="9" t="s">
        <v>204</v>
      </c>
      <c r="D6" s="9" t="s">
        <v>203</v>
      </c>
    </row>
    <row r="7" spans="1:4" s="37" customFormat="1" ht="19.5">
      <c r="A7" s="65">
        <v>1</v>
      </c>
      <c r="B7" s="60">
        <v>2</v>
      </c>
      <c r="C7" s="65">
        <v>3</v>
      </c>
      <c r="D7" s="60">
        <v>4</v>
      </c>
    </row>
    <row r="8" spans="1:4" s="39" customFormat="1" ht="19.5" customHeight="1">
      <c r="A8" s="66" t="s">
        <v>110</v>
      </c>
      <c r="B8" s="61"/>
      <c r="C8" s="61"/>
      <c r="D8" s="61"/>
    </row>
    <row r="9" spans="1:4" s="38" customFormat="1" ht="19.5" customHeight="1">
      <c r="A9" s="30" t="s">
        <v>119</v>
      </c>
      <c r="B9" s="61"/>
      <c r="C9" s="63"/>
      <c r="D9" s="63"/>
    </row>
    <row r="10" spans="1:4" s="38" customFormat="1" ht="19.5" customHeight="1">
      <c r="A10" s="67" t="s">
        <v>120</v>
      </c>
      <c r="B10" s="62">
        <v>303600</v>
      </c>
      <c r="C10" s="116">
        <v>699600</v>
      </c>
      <c r="D10" s="134">
        <v>699600</v>
      </c>
    </row>
    <row r="11" spans="1:4" s="38" customFormat="1" ht="19.5" customHeight="1">
      <c r="A11" s="68" t="s">
        <v>121</v>
      </c>
      <c r="B11" s="62">
        <v>0</v>
      </c>
      <c r="C11" s="63"/>
      <c r="D11" s="116"/>
    </row>
    <row r="12" spans="1:4" s="38" customFormat="1" ht="19.5" customHeight="1">
      <c r="A12" s="67" t="s">
        <v>39</v>
      </c>
      <c r="B12" s="62"/>
      <c r="C12" s="63"/>
      <c r="D12" s="116"/>
    </row>
    <row r="13" spans="1:4" s="38" customFormat="1" ht="19.5" customHeight="1">
      <c r="A13" s="67" t="s">
        <v>40</v>
      </c>
      <c r="B13" s="62"/>
      <c r="C13" s="63"/>
      <c r="D13" s="116"/>
    </row>
    <row r="14" spans="1:4" s="38" customFormat="1" ht="19.5" customHeight="1">
      <c r="A14" s="67" t="s">
        <v>23</v>
      </c>
      <c r="B14" s="62"/>
      <c r="C14" s="63"/>
      <c r="D14" s="116"/>
    </row>
    <row r="15" spans="1:4" s="38" customFormat="1" ht="19.5" customHeight="1">
      <c r="A15" s="67" t="s">
        <v>24</v>
      </c>
      <c r="B15" s="62"/>
      <c r="C15" s="63"/>
      <c r="D15" s="116"/>
    </row>
    <row r="16" spans="1:4" s="38" customFormat="1" ht="19.5" customHeight="1">
      <c r="A16" s="67" t="s">
        <v>25</v>
      </c>
      <c r="B16" s="62"/>
      <c r="C16" s="63"/>
      <c r="D16" s="116"/>
    </row>
    <row r="17" spans="1:4" s="38" customFormat="1" ht="19.5" customHeight="1">
      <c r="A17" s="30" t="s">
        <v>26</v>
      </c>
      <c r="B17" s="62">
        <v>97811</v>
      </c>
      <c r="C17" s="116">
        <v>120000</v>
      </c>
      <c r="D17" s="134">
        <v>120000</v>
      </c>
    </row>
    <row r="18" spans="1:4" s="38" customFormat="1" ht="19.5" customHeight="1">
      <c r="A18" s="30" t="s">
        <v>27</v>
      </c>
      <c r="B18" s="62"/>
      <c r="C18" s="63"/>
      <c r="D18" s="116"/>
    </row>
    <row r="19" spans="1:4" s="38" customFormat="1" ht="19.5" customHeight="1">
      <c r="A19" s="67" t="s">
        <v>28</v>
      </c>
      <c r="B19" s="62"/>
      <c r="C19" s="63"/>
      <c r="D19" s="116"/>
    </row>
    <row r="20" spans="1:4" s="38" customFormat="1" ht="19.5" customHeight="1">
      <c r="A20" s="67" t="s">
        <v>29</v>
      </c>
      <c r="B20" s="62">
        <v>19105</v>
      </c>
      <c r="C20" s="116">
        <v>25000</v>
      </c>
      <c r="D20" s="134">
        <v>25000</v>
      </c>
    </row>
    <row r="21" spans="1:4" s="38" customFormat="1" ht="19.5" customHeight="1">
      <c r="A21" s="67" t="s">
        <v>30</v>
      </c>
      <c r="B21" s="62"/>
      <c r="C21" s="63"/>
      <c r="D21" s="116"/>
    </row>
    <row r="22" spans="1:4" s="38" customFormat="1" ht="19.5" customHeight="1">
      <c r="A22" s="67" t="s">
        <v>173</v>
      </c>
      <c r="B22" s="62">
        <v>0</v>
      </c>
      <c r="C22" s="63">
        <v>0</v>
      </c>
      <c r="D22" s="116"/>
    </row>
    <row r="23" spans="1:4" s="38" customFormat="1" ht="19.5" customHeight="1">
      <c r="A23" s="67" t="s">
        <v>171</v>
      </c>
      <c r="B23" s="62">
        <v>1500</v>
      </c>
      <c r="C23" s="116">
        <v>3000</v>
      </c>
      <c r="D23" s="116">
        <v>3000</v>
      </c>
    </row>
    <row r="24" spans="1:4" s="38" customFormat="1" ht="19.5" customHeight="1">
      <c r="A24" s="67" t="s">
        <v>41</v>
      </c>
      <c r="B24" s="62"/>
      <c r="C24" s="116">
        <v>250</v>
      </c>
      <c r="D24" s="134">
        <v>250</v>
      </c>
    </row>
    <row r="25" spans="1:4" s="38" customFormat="1" ht="19.5" customHeight="1">
      <c r="A25" s="67" t="s">
        <v>31</v>
      </c>
      <c r="B25" s="62"/>
      <c r="C25" s="63">
        <v>0</v>
      </c>
      <c r="D25" s="116"/>
    </row>
    <row r="26" spans="1:4" s="38" customFormat="1" ht="19.5" customHeight="1">
      <c r="A26" s="67" t="s">
        <v>32</v>
      </c>
      <c r="B26" s="62"/>
      <c r="C26" s="63"/>
      <c r="D26" s="116"/>
    </row>
    <row r="27" spans="1:4" s="38" customFormat="1" ht="19.5" customHeight="1">
      <c r="A27" s="67" t="s">
        <v>33</v>
      </c>
      <c r="B27" s="62">
        <v>0</v>
      </c>
      <c r="C27" s="116">
        <v>20000</v>
      </c>
      <c r="D27" s="134">
        <v>25000</v>
      </c>
    </row>
    <row r="28" spans="1:4" s="38" customFormat="1" ht="19.5" customHeight="1">
      <c r="A28" s="67" t="s">
        <v>42</v>
      </c>
      <c r="B28" s="116"/>
      <c r="C28" s="63">
        <v>0</v>
      </c>
      <c r="D28" s="116"/>
    </row>
    <row r="29" spans="1:4" s="38" customFormat="1" ht="19.5" customHeight="1">
      <c r="A29" s="67" t="s">
        <v>174</v>
      </c>
      <c r="B29" s="62">
        <v>49760</v>
      </c>
      <c r="C29" s="116">
        <v>80000</v>
      </c>
      <c r="D29" s="134">
        <v>50000</v>
      </c>
    </row>
    <row r="30" spans="1:4" s="38" customFormat="1" ht="19.5" customHeight="1">
      <c r="A30" s="67" t="s">
        <v>172</v>
      </c>
      <c r="B30" s="62">
        <v>0</v>
      </c>
      <c r="C30" s="63">
        <v>0</v>
      </c>
      <c r="D30" s="116"/>
    </row>
    <row r="31" spans="1:4" s="38" customFormat="1" ht="19.5" customHeight="1">
      <c r="A31" s="67" t="s">
        <v>122</v>
      </c>
      <c r="B31" s="62">
        <v>4815</v>
      </c>
      <c r="C31" s="116">
        <v>20000</v>
      </c>
      <c r="D31" s="116">
        <v>40000</v>
      </c>
    </row>
    <row r="32" spans="1:4" s="38" customFormat="1" ht="19.5" customHeight="1">
      <c r="A32" s="67" t="s">
        <v>123</v>
      </c>
      <c r="B32" s="62">
        <v>31486</v>
      </c>
      <c r="C32" s="116">
        <v>40000</v>
      </c>
      <c r="D32" s="134">
        <v>40000</v>
      </c>
    </row>
    <row r="33" spans="1:4" s="38" customFormat="1" ht="19.5" customHeight="1">
      <c r="A33" s="67" t="s">
        <v>124</v>
      </c>
      <c r="B33" s="62"/>
      <c r="C33" s="63"/>
      <c r="D33" s="116"/>
    </row>
    <row r="34" spans="1:4" s="38" customFormat="1" ht="19.5" customHeight="1">
      <c r="A34" s="67" t="s">
        <v>162</v>
      </c>
      <c r="B34" s="62">
        <v>0</v>
      </c>
      <c r="C34" s="116">
        <v>40000</v>
      </c>
      <c r="D34" s="116">
        <v>40000</v>
      </c>
    </row>
    <row r="35" spans="1:4" s="38" customFormat="1" ht="19.5" customHeight="1">
      <c r="A35" s="70" t="s">
        <v>163</v>
      </c>
      <c r="B35" s="62">
        <v>57000</v>
      </c>
      <c r="C35" s="116">
        <v>20000</v>
      </c>
      <c r="D35" s="134">
        <v>43000</v>
      </c>
    </row>
    <row r="36" spans="1:4" s="38" customFormat="1" ht="19.5" customHeight="1">
      <c r="A36" s="70" t="s">
        <v>164</v>
      </c>
      <c r="B36" s="62"/>
      <c r="C36" s="63">
        <v>0</v>
      </c>
      <c r="D36" s="116"/>
    </row>
    <row r="37" spans="1:4" s="38" customFormat="1" ht="19.5" customHeight="1">
      <c r="A37" s="70" t="s">
        <v>165</v>
      </c>
      <c r="B37" s="62"/>
      <c r="C37" s="63"/>
      <c r="D37" s="116"/>
    </row>
    <row r="38" spans="1:4" s="38" customFormat="1" ht="19.5" customHeight="1">
      <c r="A38" s="70" t="s">
        <v>166</v>
      </c>
      <c r="B38" s="62">
        <v>0</v>
      </c>
      <c r="C38" s="63">
        <v>0</v>
      </c>
      <c r="D38" s="116"/>
    </row>
    <row r="39" spans="1:4" s="38" customFormat="1" ht="19.5" customHeight="1">
      <c r="A39" s="70" t="s">
        <v>167</v>
      </c>
      <c r="B39" s="62"/>
      <c r="C39" s="63"/>
      <c r="D39" s="116"/>
    </row>
    <row r="40" spans="1:4" s="38" customFormat="1" ht="19.5" customHeight="1">
      <c r="A40" s="70" t="s">
        <v>168</v>
      </c>
      <c r="B40" s="62"/>
      <c r="C40" s="63"/>
      <c r="D40" s="116"/>
    </row>
    <row r="41" spans="1:4" s="38" customFormat="1" ht="19.5" customHeight="1">
      <c r="A41" s="70" t="s">
        <v>169</v>
      </c>
      <c r="B41" s="62"/>
      <c r="C41" s="63"/>
      <c r="D41" s="116"/>
    </row>
    <row r="42" spans="1:4" s="38" customFormat="1" ht="19.5" customHeight="1">
      <c r="A42" s="70" t="s">
        <v>170</v>
      </c>
      <c r="B42" s="62"/>
      <c r="C42" s="63"/>
      <c r="D42" s="116"/>
    </row>
    <row r="43" spans="1:4" s="38" customFormat="1" ht="19.5" customHeight="1">
      <c r="A43" s="70" t="s">
        <v>178</v>
      </c>
      <c r="B43" s="62">
        <v>1630</v>
      </c>
      <c r="C43" s="116">
        <v>2500</v>
      </c>
      <c r="D43" s="116">
        <v>2000</v>
      </c>
    </row>
    <row r="44" spans="1:4" s="38" customFormat="1" ht="19.5" customHeight="1">
      <c r="A44" s="70" t="s">
        <v>175</v>
      </c>
      <c r="B44" s="62">
        <v>147675</v>
      </c>
      <c r="C44" s="116">
        <v>15000</v>
      </c>
      <c r="D44" s="134"/>
    </row>
    <row r="45" spans="1:4" s="38" customFormat="1" ht="19.5" customHeight="1">
      <c r="A45" s="70" t="s">
        <v>176</v>
      </c>
      <c r="B45" s="62"/>
      <c r="C45" s="63"/>
      <c r="D45" s="116"/>
    </row>
    <row r="46" spans="1:4" s="38" customFormat="1" ht="19.5" customHeight="1">
      <c r="A46" s="70" t="s">
        <v>177</v>
      </c>
      <c r="B46" s="62"/>
      <c r="C46" s="63"/>
      <c r="D46" s="116"/>
    </row>
    <row r="47" spans="1:4" s="38" customFormat="1" ht="39">
      <c r="A47" s="30" t="s">
        <v>43</v>
      </c>
      <c r="B47" s="62"/>
      <c r="C47" s="63"/>
      <c r="D47" s="116"/>
    </row>
    <row r="48" spans="1:4" s="38" customFormat="1" ht="19.5" customHeight="1">
      <c r="A48" s="30" t="s">
        <v>83</v>
      </c>
      <c r="B48" s="62"/>
      <c r="C48" s="63"/>
      <c r="D48" s="116"/>
    </row>
    <row r="49" spans="1:4" s="38" customFormat="1" ht="19.5" customHeight="1">
      <c r="A49" s="30" t="s">
        <v>46</v>
      </c>
      <c r="B49" s="62"/>
      <c r="C49" s="63"/>
      <c r="D49" s="116"/>
    </row>
    <row r="50" spans="1:4" s="38" customFormat="1" ht="19.5" customHeight="1">
      <c r="A50" s="67" t="s">
        <v>44</v>
      </c>
      <c r="B50" s="62"/>
      <c r="C50" s="63"/>
      <c r="D50" s="116"/>
    </row>
    <row r="51" spans="1:4" s="38" customFormat="1" ht="19.5" customHeight="1">
      <c r="A51" s="30" t="s">
        <v>34</v>
      </c>
      <c r="B51" s="62"/>
      <c r="C51" s="63"/>
      <c r="D51" s="116"/>
    </row>
    <row r="52" spans="1:4" s="38" customFormat="1" ht="19.5" customHeight="1">
      <c r="A52" s="30" t="s">
        <v>35</v>
      </c>
      <c r="B52" s="62"/>
      <c r="C52" s="64"/>
      <c r="D52" s="116">
        <v>0</v>
      </c>
    </row>
    <row r="53" spans="1:4" s="38" customFormat="1" ht="19.5" customHeight="1">
      <c r="A53" s="71" t="s">
        <v>36</v>
      </c>
      <c r="B53" s="62"/>
      <c r="C53" s="69"/>
      <c r="D53" s="63"/>
    </row>
    <row r="54" spans="1:4" s="38" customFormat="1" ht="19.5" customHeight="1">
      <c r="A54" s="71" t="s">
        <v>45</v>
      </c>
      <c r="B54" s="69">
        <v>0</v>
      </c>
      <c r="C54" s="63">
        <v>96148</v>
      </c>
      <c r="D54" s="63">
        <f>D55+D56</f>
        <v>99178</v>
      </c>
    </row>
    <row r="55" spans="1:4" s="38" customFormat="1" ht="19.5" customHeight="1">
      <c r="A55" s="67" t="s">
        <v>102</v>
      </c>
      <c r="B55" s="69">
        <v>7094</v>
      </c>
      <c r="C55" s="63">
        <v>0</v>
      </c>
      <c r="D55" s="63">
        <f>'Revenue Income'!D34-'Revenue Exp.'!D57</f>
        <v>99178</v>
      </c>
    </row>
    <row r="56" spans="1:4" s="38" customFormat="1" ht="19.5" customHeight="1">
      <c r="A56" s="67" t="s">
        <v>103</v>
      </c>
      <c r="B56" s="62">
        <v>0</v>
      </c>
      <c r="C56" s="69">
        <v>0</v>
      </c>
      <c r="D56" s="63">
        <v>0</v>
      </c>
    </row>
    <row r="57" spans="1:4" s="38" customFormat="1" ht="19.5" customHeight="1">
      <c r="A57" s="72" t="s">
        <v>37</v>
      </c>
      <c r="B57" s="61">
        <f>SUM(B10:B53)</f>
        <v>714382</v>
      </c>
      <c r="C57" s="61">
        <f>SUM(C10:C53)</f>
        <v>1085350</v>
      </c>
      <c r="D57" s="61">
        <f>SUM(D10:D53)</f>
        <v>1087850</v>
      </c>
    </row>
    <row r="59" spans="1:4" s="5" customFormat="1" ht="19.5">
      <c r="A59" s="17"/>
      <c r="B59" s="17"/>
      <c r="C59" s="17"/>
      <c r="D59" s="29"/>
    </row>
    <row r="60" spans="1:4" s="5" customFormat="1" ht="19.5">
      <c r="A60" s="17"/>
      <c r="B60" s="17"/>
      <c r="C60" s="17"/>
      <c r="D60" s="29"/>
    </row>
    <row r="61" spans="1:4" s="5" customFormat="1" ht="19.5">
      <c r="A61" s="17"/>
      <c r="B61" s="17"/>
      <c r="C61" s="17"/>
      <c r="D61" s="29"/>
    </row>
    <row r="62" spans="1:4" s="5" customFormat="1" ht="9" customHeight="1">
      <c r="A62" s="17"/>
      <c r="B62" s="17"/>
      <c r="C62" s="17"/>
      <c r="D62" s="29"/>
    </row>
    <row r="63" spans="1:4" s="5" customFormat="1" ht="19.5">
      <c r="A63" s="32" t="s">
        <v>62</v>
      </c>
      <c r="B63" s="17"/>
      <c r="C63" s="150" t="s">
        <v>63</v>
      </c>
      <c r="D63" s="150"/>
    </row>
    <row r="64" spans="1:4" s="5" customFormat="1" ht="19.5">
      <c r="A64" s="32" t="s">
        <v>181</v>
      </c>
      <c r="B64" s="32"/>
      <c r="C64" s="150" t="s">
        <v>181</v>
      </c>
      <c r="D64" s="150"/>
    </row>
    <row r="65" spans="1:4" s="5" customFormat="1" ht="19.5">
      <c r="A65" s="32" t="s">
        <v>182</v>
      </c>
      <c r="B65" s="17"/>
      <c r="C65" s="150" t="s">
        <v>182</v>
      </c>
      <c r="D65" s="150"/>
    </row>
  </sheetData>
  <sheetProtection/>
  <mergeCells count="8">
    <mergeCell ref="A4:D4"/>
    <mergeCell ref="A5:D5"/>
    <mergeCell ref="C63:D63"/>
    <mergeCell ref="C64:D64"/>
    <mergeCell ref="C65:D65"/>
    <mergeCell ref="A1:D1"/>
    <mergeCell ref="A2:D2"/>
    <mergeCell ref="A3:D3"/>
  </mergeCells>
  <printOptions horizontalCentered="1"/>
  <pageMargins left="0.75" right="0.5" top="1" bottom="0.5" header="0.3" footer="0.3"/>
  <pageSetup horizontalDpi="600" verticalDpi="600" orientation="portrait" paperSize="9" scale="90" r:id="rId1"/>
  <headerFooter alignWithMargins="0">
    <oddFooter>&amp;C&amp;"SutonnyMJ,Regular"&amp;P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1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43.421875" style="36" customWidth="1"/>
    <col min="2" max="2" width="15.421875" style="36" customWidth="1"/>
    <col min="3" max="3" width="20.421875" style="36" customWidth="1"/>
    <col min="4" max="4" width="15.421875" style="59" customWidth="1"/>
    <col min="5" max="5" width="9.140625" style="36" customWidth="1"/>
    <col min="6" max="6" width="9.8515625" style="36" bestFit="1" customWidth="1"/>
    <col min="7" max="16384" width="9.140625" style="36" customWidth="1"/>
  </cols>
  <sheetData>
    <row r="1" spans="1:4" s="82" customFormat="1" ht="19.5">
      <c r="A1" s="155" t="s">
        <v>179</v>
      </c>
      <c r="B1" s="155"/>
      <c r="C1" s="155"/>
      <c r="D1" s="155"/>
    </row>
    <row r="2" spans="1:4" s="18" customFormat="1" ht="19.5">
      <c r="A2" s="147" t="s">
        <v>202</v>
      </c>
      <c r="B2" s="147"/>
      <c r="C2" s="147"/>
      <c r="D2" s="147"/>
    </row>
    <row r="3" spans="1:4" s="18" customFormat="1" ht="19.5">
      <c r="A3" s="147" t="s">
        <v>127</v>
      </c>
      <c r="B3" s="147"/>
      <c r="C3" s="147"/>
      <c r="D3" s="147"/>
    </row>
    <row r="4" spans="1:4" s="18" customFormat="1" ht="19.5">
      <c r="A4" s="147" t="s">
        <v>19</v>
      </c>
      <c r="B4" s="147"/>
      <c r="C4" s="147"/>
      <c r="D4" s="147"/>
    </row>
    <row r="5" spans="1:4" s="83" customFormat="1" ht="21" customHeight="1">
      <c r="A5" s="156" t="s">
        <v>20</v>
      </c>
      <c r="B5" s="157"/>
      <c r="C5" s="157"/>
      <c r="D5" s="157"/>
    </row>
    <row r="6" spans="1:4" s="73" customFormat="1" ht="58.5">
      <c r="A6" s="119" t="s">
        <v>21</v>
      </c>
      <c r="B6" s="119" t="s">
        <v>205</v>
      </c>
      <c r="C6" s="119" t="s">
        <v>204</v>
      </c>
      <c r="D6" s="119" t="s">
        <v>203</v>
      </c>
    </row>
    <row r="7" spans="1:4" s="75" customFormat="1" ht="19.5">
      <c r="A7" s="120">
        <v>1</v>
      </c>
      <c r="B7" s="121">
        <v>2</v>
      </c>
      <c r="C7" s="120">
        <v>3</v>
      </c>
      <c r="D7" s="121">
        <v>4</v>
      </c>
    </row>
    <row r="8" spans="1:4" s="77" customFormat="1" ht="19.5" customHeight="1">
      <c r="A8" s="122" t="s">
        <v>101</v>
      </c>
      <c r="B8" s="123"/>
      <c r="C8" s="123"/>
      <c r="D8" s="123"/>
    </row>
    <row r="9" spans="1:4" s="76" customFormat="1" ht="19.5" customHeight="1">
      <c r="A9" s="124" t="s">
        <v>102</v>
      </c>
      <c r="B9" s="125">
        <v>2259499</v>
      </c>
      <c r="C9" s="126">
        <v>686944</v>
      </c>
      <c r="D9" s="126">
        <v>2665149</v>
      </c>
    </row>
    <row r="10" spans="1:4" s="76" customFormat="1" ht="19.5" customHeight="1">
      <c r="A10" s="124" t="s">
        <v>103</v>
      </c>
      <c r="B10" s="125"/>
      <c r="C10" s="125">
        <v>0</v>
      </c>
      <c r="D10" s="123">
        <v>0</v>
      </c>
    </row>
    <row r="11" spans="1:4" s="76" customFormat="1" ht="19.5" customHeight="1">
      <c r="A11" s="124" t="s">
        <v>104</v>
      </c>
      <c r="B11" s="125"/>
      <c r="C11" s="125">
        <v>0</v>
      </c>
      <c r="D11" s="123">
        <v>0</v>
      </c>
    </row>
    <row r="12" spans="1:4" s="76" customFormat="1" ht="19.5" customHeight="1">
      <c r="A12" s="124" t="s">
        <v>105</v>
      </c>
      <c r="B12" s="125">
        <f>SUM(B9:B11)</f>
        <v>2259499</v>
      </c>
      <c r="C12" s="125">
        <f>SUM(C9:C11)</f>
        <v>686944</v>
      </c>
      <c r="D12" s="125">
        <f>SUM(D9:D11)</f>
        <v>2665149</v>
      </c>
    </row>
    <row r="13" spans="1:4" s="76" customFormat="1" ht="19.5" customHeight="1">
      <c r="A13" s="122" t="s">
        <v>106</v>
      </c>
      <c r="B13" s="125"/>
      <c r="C13" s="125">
        <v>0</v>
      </c>
      <c r="D13" s="127">
        <v>0</v>
      </c>
    </row>
    <row r="14" spans="1:4" s="76" customFormat="1" ht="19.5" customHeight="1">
      <c r="A14" s="128" t="s">
        <v>60</v>
      </c>
      <c r="B14" s="125"/>
      <c r="C14" s="125"/>
      <c r="D14" s="123"/>
    </row>
    <row r="15" spans="1:4" s="76" customFormat="1" ht="19.5" customHeight="1">
      <c r="A15" s="124" t="s">
        <v>47</v>
      </c>
      <c r="B15" s="125"/>
      <c r="C15" s="125">
        <v>0</v>
      </c>
      <c r="D15" s="123">
        <v>0</v>
      </c>
    </row>
    <row r="16" spans="1:4" s="76" customFormat="1" ht="19.5" customHeight="1">
      <c r="A16" s="124" t="s">
        <v>48</v>
      </c>
      <c r="B16" s="125"/>
      <c r="C16" s="125"/>
      <c r="D16" s="123"/>
    </row>
    <row r="17" spans="1:4" s="76" customFormat="1" ht="19.5" customHeight="1">
      <c r="A17" s="124" t="s">
        <v>128</v>
      </c>
      <c r="B17" s="125">
        <v>572400</v>
      </c>
      <c r="C17" s="129">
        <v>572400</v>
      </c>
      <c r="D17" s="126">
        <v>572400</v>
      </c>
    </row>
    <row r="18" spans="1:6" s="76" customFormat="1" ht="31.5" customHeight="1">
      <c r="A18" s="124" t="s">
        <v>129</v>
      </c>
      <c r="B18" s="125">
        <v>1232740</v>
      </c>
      <c r="C18" s="126">
        <v>1456386</v>
      </c>
      <c r="D18" s="130">
        <v>1485440</v>
      </c>
      <c r="F18" s="76">
        <v>0</v>
      </c>
    </row>
    <row r="19" spans="1:4" s="76" customFormat="1" ht="19.5" customHeight="1">
      <c r="A19" s="124" t="s">
        <v>130</v>
      </c>
      <c r="B19" s="125">
        <v>521844</v>
      </c>
      <c r="C19" s="126">
        <v>600000</v>
      </c>
      <c r="D19" s="126">
        <v>600000</v>
      </c>
    </row>
    <row r="20" spans="1:4" s="76" customFormat="1" ht="19.5" customHeight="1">
      <c r="A20" s="124" t="s">
        <v>132</v>
      </c>
      <c r="B20" s="125">
        <v>189560</v>
      </c>
      <c r="C20" s="126">
        <v>600000</v>
      </c>
      <c r="D20" s="126">
        <v>200000</v>
      </c>
    </row>
    <row r="21" spans="1:4" s="76" customFormat="1" ht="19.5" customHeight="1">
      <c r="A21" s="124" t="s">
        <v>131</v>
      </c>
      <c r="B21" s="125">
        <v>615220</v>
      </c>
      <c r="C21" s="126">
        <v>700000</v>
      </c>
      <c r="D21" s="126">
        <v>700000</v>
      </c>
    </row>
    <row r="22" spans="1:4" s="76" customFormat="1" ht="19.5" customHeight="1">
      <c r="A22" s="124" t="s">
        <v>133</v>
      </c>
      <c r="B22" s="125">
        <v>1352000</v>
      </c>
      <c r="C22" s="126">
        <v>2750000</v>
      </c>
      <c r="D22" s="126">
        <v>2704000</v>
      </c>
    </row>
    <row r="23" spans="1:4" s="76" customFormat="1" ht="19.5" customHeight="1">
      <c r="A23" s="124" t="s">
        <v>134</v>
      </c>
      <c r="B23" s="125">
        <v>1639156</v>
      </c>
      <c r="C23" s="126">
        <v>1600000</v>
      </c>
      <c r="D23" s="126">
        <v>1700000</v>
      </c>
    </row>
    <row r="24" spans="1:4" s="76" customFormat="1" ht="19.5" customHeight="1">
      <c r="A24" s="124" t="s">
        <v>135</v>
      </c>
      <c r="B24" s="125">
        <v>2720712</v>
      </c>
      <c r="C24" s="126">
        <v>2200000</v>
      </c>
      <c r="D24" s="126">
        <v>2200000</v>
      </c>
    </row>
    <row r="25" spans="1:4" s="76" customFormat="1" ht="19.5" customHeight="1">
      <c r="A25" s="124" t="s">
        <v>136</v>
      </c>
      <c r="B25" s="125"/>
      <c r="C25" s="125"/>
      <c r="D25" s="123"/>
    </row>
    <row r="26" spans="1:4" s="76" customFormat="1" ht="19.5" customHeight="1">
      <c r="A26" s="124" t="s">
        <v>137</v>
      </c>
      <c r="B26" s="125"/>
      <c r="C26" s="125"/>
      <c r="D26" s="123">
        <v>0</v>
      </c>
    </row>
    <row r="27" spans="1:4" s="76" customFormat="1" ht="19.5" customHeight="1">
      <c r="A27" s="124" t="s">
        <v>138</v>
      </c>
      <c r="B27" s="125">
        <v>0</v>
      </c>
      <c r="C27" s="125"/>
      <c r="D27" s="123"/>
    </row>
    <row r="28" spans="1:4" s="76" customFormat="1" ht="19.5" customHeight="1">
      <c r="A28" s="128" t="s">
        <v>49</v>
      </c>
      <c r="B28" s="125"/>
      <c r="C28" s="125"/>
      <c r="D28" s="123">
        <v>0</v>
      </c>
    </row>
    <row r="29" spans="1:4" s="76" customFormat="1" ht="19.5" customHeight="1">
      <c r="A29" s="128" t="s">
        <v>50</v>
      </c>
      <c r="B29" s="131">
        <v>0</v>
      </c>
      <c r="C29" s="126">
        <v>96148</v>
      </c>
      <c r="D29" s="126">
        <v>99178</v>
      </c>
    </row>
    <row r="30" spans="1:4" s="76" customFormat="1" ht="19.5" customHeight="1">
      <c r="A30" s="124" t="s">
        <v>109</v>
      </c>
      <c r="B30" s="125">
        <v>6138718</v>
      </c>
      <c r="C30" s="126">
        <v>4300000</v>
      </c>
      <c r="D30" s="126">
        <v>4500000</v>
      </c>
    </row>
    <row r="31" spans="1:4" s="81" customFormat="1" ht="19.5" customHeight="1">
      <c r="A31" s="132" t="s">
        <v>61</v>
      </c>
      <c r="B31" s="133">
        <f>B12+B15+B16+B17+B18+B19+B20+B21+B22+B23+B24+B25+B26+B27+B28+B29+B30</f>
        <v>17241849</v>
      </c>
      <c r="C31" s="133">
        <f>C12+C15+C16+C17+C18+C19+C20+C21+C22+C23+C24+C25+C26+C27+C28+C29+C30</f>
        <v>15561878</v>
      </c>
      <c r="D31" s="133">
        <f>E12+E15+E16+D17+D18+D19+D20+D21+D22+D23+D24+E25+E26+E27+E28+D29+D30</f>
        <v>14761018</v>
      </c>
    </row>
    <row r="32" spans="1:4" s="5" customFormat="1" ht="19.5">
      <c r="A32" s="17"/>
      <c r="B32" s="17"/>
      <c r="C32" s="17"/>
      <c r="D32" s="29"/>
    </row>
    <row r="33" spans="1:4" s="5" customFormat="1" ht="19.5">
      <c r="A33" s="17"/>
      <c r="B33" s="17"/>
      <c r="C33" s="17"/>
      <c r="D33" s="29"/>
    </row>
    <row r="34" spans="1:4" s="5" customFormat="1" ht="19.5">
      <c r="A34" s="17"/>
      <c r="B34" s="17"/>
      <c r="C34" s="17"/>
      <c r="D34" s="29"/>
    </row>
    <row r="35" spans="1:4" s="5" customFormat="1" ht="19.5">
      <c r="A35" s="17"/>
      <c r="B35" s="17"/>
      <c r="C35" s="17"/>
      <c r="D35" s="29"/>
    </row>
    <row r="36" spans="1:4" s="5" customFormat="1" ht="9" customHeight="1">
      <c r="A36" s="17"/>
      <c r="B36" s="17"/>
      <c r="C36" s="17"/>
      <c r="D36" s="29"/>
    </row>
    <row r="37" spans="1:4" s="5" customFormat="1" ht="19.5">
      <c r="A37" s="32" t="s">
        <v>62</v>
      </c>
      <c r="B37" s="17"/>
      <c r="C37" s="150" t="s">
        <v>63</v>
      </c>
      <c r="D37" s="150"/>
    </row>
    <row r="38" spans="1:4" s="5" customFormat="1" ht="19.5">
      <c r="A38" s="32" t="s">
        <v>181</v>
      </c>
      <c r="B38" s="32"/>
      <c r="C38" s="150" t="s">
        <v>181</v>
      </c>
      <c r="D38" s="150"/>
    </row>
    <row r="39" spans="1:4" s="5" customFormat="1" ht="19.5">
      <c r="A39" s="32" t="s">
        <v>182</v>
      </c>
      <c r="B39" s="17"/>
      <c r="C39" s="150" t="s">
        <v>182</v>
      </c>
      <c r="D39" s="150"/>
    </row>
    <row r="40" spans="1:4" ht="17.25">
      <c r="A40" s="144"/>
      <c r="B40" s="144"/>
      <c r="C40" s="144"/>
      <c r="D40" s="144"/>
    </row>
    <row r="41" spans="1:4" ht="17.25">
      <c r="A41" s="144"/>
      <c r="B41" s="144"/>
      <c r="C41" s="144"/>
      <c r="D41" s="144"/>
    </row>
  </sheetData>
  <sheetProtection/>
  <mergeCells count="10">
    <mergeCell ref="A1:D1"/>
    <mergeCell ref="A2:D2"/>
    <mergeCell ref="A3:D3"/>
    <mergeCell ref="A41:D41"/>
    <mergeCell ref="A4:D4"/>
    <mergeCell ref="A5:D5"/>
    <mergeCell ref="C37:D37"/>
    <mergeCell ref="C38:D38"/>
    <mergeCell ref="C39:D39"/>
    <mergeCell ref="A40:D40"/>
  </mergeCells>
  <printOptions horizontalCentered="1"/>
  <pageMargins left="0.75" right="0.5" top="1" bottom="0.5" header="0.3" footer="0.3"/>
  <pageSetup horizontalDpi="600" verticalDpi="600" orientation="portrait" paperSize="9" scale="90" r:id="rId1"/>
  <headerFooter alignWithMargins="0">
    <oddFooter>&amp;C&amp;"SutonnyMJ,Regular"&amp;P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BreakPreview" zoomScale="90" zoomScaleSheetLayoutView="90" zoomScalePageLayoutView="0" workbookViewId="0" topLeftCell="A1">
      <selection activeCell="D28" sqref="D28"/>
    </sheetView>
  </sheetViews>
  <sheetFormatPr defaultColWidth="9.140625" defaultRowHeight="15"/>
  <cols>
    <col min="1" max="1" width="43.57421875" style="39" customWidth="1"/>
    <col min="2" max="2" width="16.421875" style="39" customWidth="1"/>
    <col min="3" max="3" width="20.00390625" style="39" customWidth="1"/>
    <col min="4" max="4" width="15.421875" style="38" customWidth="1"/>
    <col min="5" max="7" width="9.140625" style="39" customWidth="1"/>
    <col min="8" max="8" width="11.57421875" style="39" bestFit="1" customWidth="1"/>
    <col min="9" max="9" width="9.8515625" style="39" bestFit="1" customWidth="1"/>
    <col min="10" max="16384" width="9.140625" style="39" customWidth="1"/>
  </cols>
  <sheetData>
    <row r="1" spans="1:4" s="82" customFormat="1" ht="19.5">
      <c r="A1" s="155" t="s">
        <v>179</v>
      </c>
      <c r="B1" s="155"/>
      <c r="C1" s="155"/>
      <c r="D1" s="155"/>
    </row>
    <row r="2" spans="1:4" s="18" customFormat="1" ht="19.5">
      <c r="A2" s="147" t="s">
        <v>202</v>
      </c>
      <c r="B2" s="147"/>
      <c r="C2" s="147"/>
      <c r="D2" s="147"/>
    </row>
    <row r="3" spans="1:4" s="18" customFormat="1" ht="19.5">
      <c r="A3" s="147" t="s">
        <v>127</v>
      </c>
      <c r="B3" s="147"/>
      <c r="C3" s="147"/>
      <c r="D3" s="147"/>
    </row>
    <row r="4" spans="1:4" s="100" customFormat="1" ht="17.25" customHeight="1">
      <c r="A4" s="158" t="s">
        <v>118</v>
      </c>
      <c r="B4" s="158"/>
      <c r="C4" s="158"/>
      <c r="D4" s="158"/>
    </row>
    <row r="5" spans="1:4" s="99" customFormat="1" ht="16.5" customHeight="1">
      <c r="A5" s="159" t="s">
        <v>118</v>
      </c>
      <c r="B5" s="159"/>
      <c r="C5" s="159"/>
      <c r="D5" s="159"/>
    </row>
    <row r="6" spans="1:4" s="76" customFormat="1" ht="58.5">
      <c r="A6" s="87" t="s">
        <v>38</v>
      </c>
      <c r="B6" s="87" t="s">
        <v>206</v>
      </c>
      <c r="C6" s="87" t="s">
        <v>204</v>
      </c>
      <c r="D6" s="87" t="s">
        <v>203</v>
      </c>
    </row>
    <row r="7" spans="1:4" s="75" customFormat="1" ht="14.25" customHeight="1">
      <c r="A7" s="74">
        <v>1</v>
      </c>
      <c r="B7" s="88">
        <v>2</v>
      </c>
      <c r="C7" s="74">
        <v>3</v>
      </c>
      <c r="D7" s="88">
        <v>4</v>
      </c>
    </row>
    <row r="8" spans="1:4" s="91" customFormat="1" ht="15.75" customHeight="1">
      <c r="A8" s="89" t="s">
        <v>110</v>
      </c>
      <c r="B8" s="90"/>
      <c r="C8" s="90"/>
      <c r="D8" s="90"/>
    </row>
    <row r="9" spans="1:4" s="94" customFormat="1" ht="18" customHeight="1">
      <c r="A9" s="92" t="s">
        <v>51</v>
      </c>
      <c r="B9" s="90"/>
      <c r="C9" s="93">
        <v>200000</v>
      </c>
      <c r="D9" s="94">
        <v>200000</v>
      </c>
    </row>
    <row r="10" spans="1:4" s="94" customFormat="1" ht="18" customHeight="1">
      <c r="A10" s="92" t="s">
        <v>52</v>
      </c>
      <c r="B10" s="95"/>
      <c r="C10" s="96"/>
      <c r="D10" s="93"/>
    </row>
    <row r="11" spans="1:4" s="94" customFormat="1" ht="18" customHeight="1">
      <c r="A11" s="92" t="s">
        <v>53</v>
      </c>
      <c r="B11" s="95"/>
      <c r="C11" s="96">
        <v>0</v>
      </c>
      <c r="D11" s="93">
        <v>0</v>
      </c>
    </row>
    <row r="12" spans="1:4" s="94" customFormat="1" ht="18" customHeight="1">
      <c r="A12" s="92" t="s">
        <v>54</v>
      </c>
      <c r="B12" s="95"/>
      <c r="C12" s="96"/>
      <c r="D12" s="93">
        <v>0</v>
      </c>
    </row>
    <row r="13" spans="1:4" s="94" customFormat="1" ht="18" customHeight="1">
      <c r="A13" s="92" t="s">
        <v>64</v>
      </c>
      <c r="B13" s="95"/>
      <c r="C13" s="93">
        <v>0</v>
      </c>
      <c r="D13" s="93">
        <v>0</v>
      </c>
    </row>
    <row r="14" spans="1:4" s="94" customFormat="1" ht="18" customHeight="1">
      <c r="A14" s="92" t="s">
        <v>140</v>
      </c>
      <c r="B14" s="95">
        <v>572400</v>
      </c>
      <c r="C14" s="84">
        <v>572400</v>
      </c>
      <c r="D14" s="94">
        <v>572400</v>
      </c>
    </row>
    <row r="15" spans="1:4" s="94" customFormat="1" ht="18" customHeight="1">
      <c r="A15" s="92" t="s">
        <v>141</v>
      </c>
      <c r="B15" s="95">
        <v>1232740</v>
      </c>
      <c r="C15" s="76">
        <v>1456386</v>
      </c>
      <c r="D15" s="53">
        <v>1485440</v>
      </c>
    </row>
    <row r="16" spans="1:4" s="94" customFormat="1" ht="18" customHeight="1">
      <c r="A16" s="92" t="s">
        <v>142</v>
      </c>
      <c r="B16" s="95">
        <v>3904905</v>
      </c>
      <c r="C16" s="94">
        <v>4000000</v>
      </c>
      <c r="D16" s="94">
        <v>4000000</v>
      </c>
    </row>
    <row r="17" spans="1:4" s="94" customFormat="1" ht="18" customHeight="1">
      <c r="A17" s="92" t="s">
        <v>55</v>
      </c>
      <c r="B17" s="95">
        <v>342000</v>
      </c>
      <c r="C17" s="94">
        <v>50000</v>
      </c>
      <c r="D17" s="94">
        <v>50000</v>
      </c>
    </row>
    <row r="18" spans="1:4" s="94" customFormat="1" ht="18" customHeight="1">
      <c r="A18" s="92" t="s">
        <v>143</v>
      </c>
      <c r="B18" s="95">
        <v>66500</v>
      </c>
      <c r="C18" s="94">
        <v>50000</v>
      </c>
      <c r="D18" s="94">
        <v>200000</v>
      </c>
    </row>
    <row r="19" spans="1:4" s="94" customFormat="1" ht="18" customHeight="1">
      <c r="A19" s="92" t="s">
        <v>144</v>
      </c>
      <c r="B19" s="95">
        <v>811000</v>
      </c>
      <c r="C19" s="94">
        <v>50000</v>
      </c>
      <c r="D19" s="94">
        <v>50000</v>
      </c>
    </row>
    <row r="20" spans="1:4" s="94" customFormat="1" ht="18" customHeight="1">
      <c r="A20" s="92" t="s">
        <v>145</v>
      </c>
      <c r="B20" s="95"/>
      <c r="C20" s="93">
        <v>0</v>
      </c>
      <c r="D20" s="94">
        <v>0</v>
      </c>
    </row>
    <row r="21" spans="1:3" s="94" customFormat="1" ht="18" customHeight="1">
      <c r="A21" s="92" t="s">
        <v>146</v>
      </c>
      <c r="B21" s="95">
        <v>0</v>
      </c>
      <c r="C21" s="94">
        <v>0</v>
      </c>
    </row>
    <row r="22" spans="1:4" s="94" customFormat="1" ht="18" customHeight="1">
      <c r="A22" s="92" t="s">
        <v>147</v>
      </c>
      <c r="B22" s="95">
        <v>513000</v>
      </c>
      <c r="C22" s="93">
        <v>0</v>
      </c>
      <c r="D22" s="117">
        <v>0</v>
      </c>
    </row>
    <row r="23" spans="1:4" s="94" customFormat="1" ht="18" customHeight="1">
      <c r="A23" s="92" t="s">
        <v>148</v>
      </c>
      <c r="B23" s="95">
        <v>0</v>
      </c>
      <c r="C23" s="94">
        <v>0</v>
      </c>
      <c r="D23" s="94">
        <v>0</v>
      </c>
    </row>
    <row r="24" spans="1:4" s="94" customFormat="1" ht="18" customHeight="1">
      <c r="A24" s="92" t="s">
        <v>149</v>
      </c>
      <c r="B24" s="95">
        <v>0</v>
      </c>
      <c r="C24" s="94">
        <v>3973092</v>
      </c>
      <c r="D24" s="94">
        <v>2472178</v>
      </c>
    </row>
    <row r="25" spans="1:4" s="94" customFormat="1" ht="18" customHeight="1">
      <c r="A25" s="92" t="s">
        <v>150</v>
      </c>
      <c r="B25" s="95"/>
      <c r="C25" s="96"/>
      <c r="D25" s="93">
        <v>0</v>
      </c>
    </row>
    <row r="26" spans="1:4" s="94" customFormat="1" ht="18" customHeight="1">
      <c r="A26" s="97" t="s">
        <v>151</v>
      </c>
      <c r="B26" s="95"/>
      <c r="C26" s="96"/>
      <c r="D26" s="93"/>
    </row>
    <row r="27" spans="1:4" s="94" customFormat="1" ht="18" customHeight="1">
      <c r="A27" s="92" t="s">
        <v>152</v>
      </c>
      <c r="B27" s="95"/>
      <c r="C27" s="96"/>
      <c r="D27" s="93"/>
    </row>
    <row r="28" spans="1:4" s="94" customFormat="1" ht="18" customHeight="1">
      <c r="A28" s="92" t="s">
        <v>153</v>
      </c>
      <c r="B28" s="95"/>
      <c r="C28" s="93">
        <v>0</v>
      </c>
      <c r="D28" s="93">
        <v>0</v>
      </c>
    </row>
    <row r="29" spans="1:3" s="94" customFormat="1" ht="18" customHeight="1">
      <c r="A29" s="92" t="s">
        <v>154</v>
      </c>
      <c r="B29" s="95"/>
      <c r="C29" s="93">
        <v>0</v>
      </c>
    </row>
    <row r="30" spans="1:4" s="94" customFormat="1" ht="18" customHeight="1">
      <c r="A30" s="98" t="s">
        <v>155</v>
      </c>
      <c r="B30" s="95"/>
      <c r="C30" s="96"/>
      <c r="D30" s="93"/>
    </row>
    <row r="31" spans="1:9" s="94" customFormat="1" ht="18" customHeight="1">
      <c r="A31" s="98" t="s">
        <v>156</v>
      </c>
      <c r="B31" s="95">
        <v>0</v>
      </c>
      <c r="C31" s="96"/>
      <c r="D31" s="93"/>
      <c r="H31" s="94">
        <v>0</v>
      </c>
      <c r="I31" s="94">
        <f>H31-H32-H34</f>
        <v>-14761018</v>
      </c>
    </row>
    <row r="32" spans="1:8" s="94" customFormat="1" ht="18" customHeight="1">
      <c r="A32" s="92" t="s">
        <v>157</v>
      </c>
      <c r="B32" s="95">
        <v>7621498</v>
      </c>
      <c r="C32" s="94">
        <v>4000000</v>
      </c>
      <c r="D32" s="94">
        <v>4500000</v>
      </c>
      <c r="H32" s="94">
        <f>D36</f>
        <v>14761018</v>
      </c>
    </row>
    <row r="33" spans="1:4" s="94" customFormat="1" ht="18" customHeight="1">
      <c r="A33" s="92" t="s">
        <v>158</v>
      </c>
      <c r="B33" s="95"/>
      <c r="C33" s="96"/>
      <c r="D33" s="93"/>
    </row>
    <row r="34" spans="1:8" s="94" customFormat="1" ht="16.5" customHeight="1">
      <c r="A34" s="78" t="s">
        <v>102</v>
      </c>
      <c r="B34" s="95">
        <v>2177806</v>
      </c>
      <c r="C34" s="94">
        <v>1210000</v>
      </c>
      <c r="D34" s="94">
        <v>1231000</v>
      </c>
      <c r="H34" s="94">
        <v>0</v>
      </c>
    </row>
    <row r="35" spans="1:4" s="94" customFormat="1" ht="17.25" customHeight="1">
      <c r="A35" s="78" t="s">
        <v>103</v>
      </c>
      <c r="B35" s="95"/>
      <c r="C35" s="96"/>
      <c r="D35" s="93"/>
    </row>
    <row r="36" spans="1:7" s="81" customFormat="1" ht="19.5">
      <c r="A36" s="79" t="s">
        <v>139</v>
      </c>
      <c r="B36" s="85">
        <f>SUM(B8:B35)</f>
        <v>17241849</v>
      </c>
      <c r="C36" s="85">
        <f>SUM(C8:C35)</f>
        <v>15561878</v>
      </c>
      <c r="D36" s="80">
        <f>SUM(D8:D35)</f>
        <v>14761018</v>
      </c>
      <c r="G36" s="81">
        <v>0</v>
      </c>
    </row>
    <row r="37" ht="16.5" customHeight="1"/>
    <row r="38" spans="2:4" s="6" customFormat="1" ht="19.5">
      <c r="B38" s="7"/>
      <c r="C38" s="7"/>
      <c r="D38" s="7"/>
    </row>
    <row r="39" spans="2:4" s="6" customFormat="1" ht="19.5">
      <c r="B39" s="7"/>
      <c r="C39" s="7"/>
      <c r="D39" s="7"/>
    </row>
    <row r="40" spans="1:4" s="6" customFormat="1" ht="19.5">
      <c r="A40" s="7"/>
      <c r="B40" s="7"/>
      <c r="C40" s="7"/>
      <c r="D40" s="7"/>
    </row>
    <row r="41" spans="1:4" s="6" customFormat="1" ht="19.5">
      <c r="A41" s="86" t="s">
        <v>62</v>
      </c>
      <c r="B41" s="7"/>
      <c r="C41" s="160" t="s">
        <v>63</v>
      </c>
      <c r="D41" s="160"/>
    </row>
    <row r="42" spans="1:4" s="6" customFormat="1" ht="19.5">
      <c r="A42" s="86" t="s">
        <v>181</v>
      </c>
      <c r="B42" s="86"/>
      <c r="C42" s="160" t="s">
        <v>181</v>
      </c>
      <c r="D42" s="160"/>
    </row>
    <row r="43" spans="1:4" s="6" customFormat="1" ht="19.5">
      <c r="A43" s="86" t="s">
        <v>182</v>
      </c>
      <c r="B43" s="7"/>
      <c r="C43" s="160" t="s">
        <v>182</v>
      </c>
      <c r="D43" s="160"/>
    </row>
  </sheetData>
  <sheetProtection/>
  <mergeCells count="8">
    <mergeCell ref="A4:D4"/>
    <mergeCell ref="A5:D5"/>
    <mergeCell ref="C41:D41"/>
    <mergeCell ref="C42:D42"/>
    <mergeCell ref="C43:D43"/>
    <mergeCell ref="A1:D1"/>
    <mergeCell ref="A2:D2"/>
    <mergeCell ref="A3:D3"/>
  </mergeCells>
  <printOptions gridLines="1" horizontalCentered="1"/>
  <pageMargins left="0.75" right="0.5" top="1" bottom="0.5" header="0.3" footer="0.3"/>
  <pageSetup horizontalDpi="600" verticalDpi="600" orientation="portrait" paperSize="9" scale="90" r:id="rId1"/>
  <headerFooter alignWithMargins="0">
    <oddFooter>&amp;C&amp;"SutonnyMJ,Regular"&amp;P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view="pageBreakPreview" zoomScale="98" zoomScaleSheetLayoutView="98" zoomScalePageLayoutView="0" workbookViewId="0" topLeftCell="A14">
      <selection activeCell="I11" sqref="I11"/>
    </sheetView>
  </sheetViews>
  <sheetFormatPr defaultColWidth="9.140625" defaultRowHeight="15"/>
  <cols>
    <col min="1" max="1" width="10.7109375" style="1" customWidth="1"/>
    <col min="2" max="2" width="7.140625" style="1" customWidth="1"/>
    <col min="3" max="3" width="13.57421875" style="1" customWidth="1"/>
    <col min="4" max="4" width="6.421875" style="1" customWidth="1"/>
    <col min="5" max="5" width="10.140625" style="1" customWidth="1"/>
    <col min="6" max="6" width="8.8515625" style="1" customWidth="1"/>
    <col min="7" max="7" width="6.7109375" style="1" customWidth="1"/>
    <col min="8" max="8" width="12.421875" style="1" customWidth="1"/>
    <col min="9" max="9" width="12.421875" style="58" customWidth="1"/>
    <col min="10" max="10" width="14.57421875" style="1" customWidth="1"/>
    <col min="11" max="11" width="8.7109375" style="1" customWidth="1"/>
    <col min="12" max="16384" width="9.140625" style="1" customWidth="1"/>
  </cols>
  <sheetData>
    <row r="1" spans="1:11" s="40" customFormat="1" ht="19.5" customHeight="1">
      <c r="A1" s="149" t="s">
        <v>179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2" customFormat="1" ht="19.5" customHeight="1">
      <c r="A2" s="18"/>
      <c r="B2" s="18"/>
      <c r="C2" s="18"/>
      <c r="D2" s="18"/>
      <c r="E2" s="146"/>
      <c r="F2" s="146"/>
      <c r="G2" s="18"/>
      <c r="H2" s="18"/>
      <c r="I2" s="19"/>
      <c r="J2" s="146" t="s">
        <v>65</v>
      </c>
      <c r="K2" s="146"/>
    </row>
    <row r="3" spans="1:11" s="2" customFormat="1" ht="19.5" customHeight="1">
      <c r="A3" s="18"/>
      <c r="B3" s="18"/>
      <c r="C3" s="18"/>
      <c r="D3" s="18"/>
      <c r="E3" s="146"/>
      <c r="F3" s="146"/>
      <c r="G3" s="18"/>
      <c r="H3" s="18"/>
      <c r="I3" s="19"/>
      <c r="J3" s="146" t="s">
        <v>56</v>
      </c>
      <c r="K3" s="146"/>
    </row>
    <row r="4" spans="1:11" s="2" customFormat="1" ht="19.5" customHeight="1">
      <c r="A4" s="164" t="s">
        <v>57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2" customFormat="1" ht="19.5" customHeight="1">
      <c r="A5" s="147" t="s">
        <v>202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2" customFormat="1" ht="19.5" customHeight="1">
      <c r="A6" s="19"/>
      <c r="B6" s="19"/>
      <c r="C6" s="19"/>
      <c r="D6" s="19"/>
      <c r="E6" s="19"/>
      <c r="F6" s="19"/>
      <c r="G6" s="18"/>
      <c r="H6" s="18"/>
      <c r="I6" s="19"/>
      <c r="J6" s="18"/>
      <c r="K6" s="18"/>
    </row>
    <row r="7" spans="1:11" s="2" customFormat="1" ht="66.75" customHeight="1">
      <c r="A7" s="9" t="s">
        <v>75</v>
      </c>
      <c r="B7" s="9" t="s">
        <v>69</v>
      </c>
      <c r="C7" s="115" t="s">
        <v>66</v>
      </c>
      <c r="D7" s="9" t="s">
        <v>67</v>
      </c>
      <c r="E7" s="115" t="s">
        <v>70</v>
      </c>
      <c r="F7" s="9" t="s">
        <v>68</v>
      </c>
      <c r="G7" s="9" t="s">
        <v>71</v>
      </c>
      <c r="H7" s="9" t="s">
        <v>72</v>
      </c>
      <c r="I7" s="9" t="s">
        <v>74</v>
      </c>
      <c r="J7" s="9" t="s">
        <v>73</v>
      </c>
      <c r="K7" s="9" t="s">
        <v>58</v>
      </c>
    </row>
    <row r="8" spans="1:11" ht="19.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</row>
    <row r="9" spans="1:11" ht="39.75" customHeight="1">
      <c r="A9" s="166" t="s">
        <v>91</v>
      </c>
      <c r="B9" s="11">
        <v>1</v>
      </c>
      <c r="C9" s="42" t="s">
        <v>62</v>
      </c>
      <c r="D9" s="11">
        <v>1</v>
      </c>
      <c r="E9" s="26" t="s">
        <v>93</v>
      </c>
      <c r="F9" s="53">
        <v>0</v>
      </c>
      <c r="G9" s="53">
        <v>0</v>
      </c>
      <c r="H9" s="53">
        <v>34936</v>
      </c>
      <c r="I9" s="56">
        <v>24726</v>
      </c>
      <c r="J9" s="11">
        <v>331648</v>
      </c>
      <c r="K9" s="43"/>
    </row>
    <row r="10" spans="1:11" ht="67.5" customHeight="1">
      <c r="A10" s="166"/>
      <c r="B10" s="11">
        <v>2</v>
      </c>
      <c r="C10" s="44" t="s">
        <v>84</v>
      </c>
      <c r="D10" s="11">
        <v>0</v>
      </c>
      <c r="E10" s="26" t="s">
        <v>93</v>
      </c>
      <c r="F10" s="53">
        <v>0</v>
      </c>
      <c r="G10" s="53">
        <v>0</v>
      </c>
      <c r="H10" s="53">
        <v>22532</v>
      </c>
      <c r="I10" s="11">
        <v>16760</v>
      </c>
      <c r="J10" s="118">
        <v>223692</v>
      </c>
      <c r="K10" s="43"/>
    </row>
    <row r="11" spans="1:11" ht="39.75" customHeight="1">
      <c r="A11" s="166"/>
      <c r="B11" s="11">
        <v>3</v>
      </c>
      <c r="C11" s="42" t="s">
        <v>85</v>
      </c>
      <c r="D11" s="11">
        <v>0</v>
      </c>
      <c r="E11" s="26" t="s">
        <v>87</v>
      </c>
      <c r="F11" s="53">
        <v>0</v>
      </c>
      <c r="G11" s="53">
        <v>0</v>
      </c>
      <c r="H11" s="53">
        <v>15400</v>
      </c>
      <c r="I11" s="56">
        <v>7000</v>
      </c>
      <c r="J11" s="53">
        <v>99400</v>
      </c>
      <c r="K11" s="43"/>
    </row>
    <row r="12" spans="1:11" ht="39.75" customHeight="1">
      <c r="A12" s="166"/>
      <c r="B12" s="11">
        <v>4</v>
      </c>
      <c r="C12" s="42" t="s">
        <v>86</v>
      </c>
      <c r="D12" s="11">
        <v>6</v>
      </c>
      <c r="E12" s="26" t="s">
        <v>87</v>
      </c>
      <c r="F12" s="53">
        <v>0</v>
      </c>
      <c r="G12" s="53">
        <v>0</v>
      </c>
      <c r="H12" s="53">
        <v>128700</v>
      </c>
      <c r="I12" s="56">
        <v>702000</v>
      </c>
      <c r="J12" s="53">
        <v>830700</v>
      </c>
      <c r="K12" s="43"/>
    </row>
    <row r="13" spans="1:11" ht="39.75" customHeight="1">
      <c r="A13" s="165" t="s">
        <v>82</v>
      </c>
      <c r="B13" s="165"/>
      <c r="C13" s="165"/>
      <c r="D13" s="115">
        <f>SUM(D9:D12)</f>
        <v>7</v>
      </c>
      <c r="E13" s="14"/>
      <c r="F13" s="53">
        <f>SUM(F9:F12)</f>
        <v>0</v>
      </c>
      <c r="G13" s="53">
        <f>SUM(G9:G12)</f>
        <v>0</v>
      </c>
      <c r="H13" s="53">
        <f>SUM(H9:H12)</f>
        <v>201568</v>
      </c>
      <c r="I13" s="56">
        <f>SUM(I9:I12)</f>
        <v>750486</v>
      </c>
      <c r="J13" s="53">
        <f>SUM(J9:J12)</f>
        <v>1485440</v>
      </c>
      <c r="K13" s="14"/>
    </row>
    <row r="14" spans="1:11" ht="19.5">
      <c r="A14" s="18"/>
      <c r="B14" s="18"/>
      <c r="C14" s="18"/>
      <c r="D14" s="18"/>
      <c r="E14" s="18"/>
      <c r="F14" s="18"/>
      <c r="G14" s="8"/>
      <c r="H14" s="8"/>
      <c r="I14" s="55"/>
      <c r="J14" s="8"/>
      <c r="K14" s="8"/>
    </row>
    <row r="15" spans="1:11" ht="19.5">
      <c r="A15" s="18"/>
      <c r="B15" s="18"/>
      <c r="C15" s="18"/>
      <c r="D15" s="18"/>
      <c r="E15" s="18"/>
      <c r="F15" s="18"/>
      <c r="G15" s="8"/>
      <c r="H15" s="8"/>
      <c r="I15" s="55"/>
      <c r="J15" s="8"/>
      <c r="K15" s="8"/>
    </row>
    <row r="16" spans="1:11" ht="19.5">
      <c r="A16" s="18"/>
      <c r="B16" s="18"/>
      <c r="C16" s="18"/>
      <c r="D16" s="18"/>
      <c r="E16" s="18"/>
      <c r="F16" s="18"/>
      <c r="G16" s="8"/>
      <c r="H16" s="8"/>
      <c r="I16" s="55"/>
      <c r="J16" s="8"/>
      <c r="K16" s="8"/>
    </row>
    <row r="17" spans="1:11" ht="19.5">
      <c r="A17" s="18"/>
      <c r="B17" s="18"/>
      <c r="C17" s="18"/>
      <c r="D17" s="18"/>
      <c r="E17" s="18"/>
      <c r="F17" s="18"/>
      <c r="G17" s="8"/>
      <c r="H17" s="8"/>
      <c r="I17" s="55"/>
      <c r="J17" s="8"/>
      <c r="K17" s="8"/>
    </row>
    <row r="18" spans="1:11" ht="19.5">
      <c r="A18" s="18"/>
      <c r="B18" s="18"/>
      <c r="C18" s="18"/>
      <c r="D18" s="18"/>
      <c r="E18" s="18"/>
      <c r="F18" s="18"/>
      <c r="G18" s="8"/>
      <c r="H18" s="8"/>
      <c r="I18" s="55"/>
      <c r="J18" s="8"/>
      <c r="K18" s="8"/>
    </row>
    <row r="19" spans="1:11" ht="19.5">
      <c r="A19" s="18"/>
      <c r="B19" s="18"/>
      <c r="C19" s="18"/>
      <c r="D19" s="18"/>
      <c r="E19" s="18"/>
      <c r="F19" s="18"/>
      <c r="G19" s="8"/>
      <c r="H19" s="8"/>
      <c r="I19" s="55"/>
      <c r="J19" s="8"/>
      <c r="K19" s="8"/>
    </row>
    <row r="20" spans="1:11" ht="19.5">
      <c r="A20" s="18"/>
      <c r="B20" s="18"/>
      <c r="C20" s="18"/>
      <c r="D20" s="18"/>
      <c r="E20" s="18"/>
      <c r="F20" s="18"/>
      <c r="G20" s="8"/>
      <c r="H20" s="8"/>
      <c r="I20" s="55"/>
      <c r="J20" s="8"/>
      <c r="K20" s="8"/>
    </row>
    <row r="21" spans="1:11" ht="19.5">
      <c r="A21" s="18"/>
      <c r="B21" s="18"/>
      <c r="C21" s="18"/>
      <c r="D21" s="18"/>
      <c r="E21" s="18"/>
      <c r="F21" s="18"/>
      <c r="G21" s="8"/>
      <c r="H21" s="8"/>
      <c r="I21" s="55"/>
      <c r="J21" s="8"/>
      <c r="K21" s="8"/>
    </row>
    <row r="22" spans="1:11" s="5" customFormat="1" ht="19.5">
      <c r="A22" s="7"/>
      <c r="B22" s="7"/>
      <c r="C22" s="7"/>
      <c r="D22" s="7"/>
      <c r="E22" s="7"/>
      <c r="F22" s="7"/>
      <c r="G22" s="17"/>
      <c r="H22" s="17"/>
      <c r="I22" s="57"/>
      <c r="J22" s="17"/>
      <c r="K22" s="17"/>
    </row>
    <row r="23" spans="1:11" s="5" customFormat="1" ht="21.75">
      <c r="A23" s="163" t="s">
        <v>62</v>
      </c>
      <c r="B23" s="163"/>
      <c r="C23" s="163"/>
      <c r="D23" s="163"/>
      <c r="E23" s="24"/>
      <c r="F23" s="24"/>
      <c r="G23" s="16"/>
      <c r="H23" s="163" t="s">
        <v>63</v>
      </c>
      <c r="I23" s="163"/>
      <c r="J23" s="163"/>
      <c r="K23" s="16"/>
    </row>
    <row r="24" spans="1:11" s="5" customFormat="1" ht="21.75">
      <c r="A24" s="162" t="s">
        <v>181</v>
      </c>
      <c r="B24" s="162"/>
      <c r="C24" s="162"/>
      <c r="D24" s="162"/>
      <c r="E24" s="16"/>
      <c r="F24" s="16"/>
      <c r="G24" s="16"/>
      <c r="H24" s="162" t="s">
        <v>181</v>
      </c>
      <c r="I24" s="162"/>
      <c r="J24" s="162"/>
      <c r="K24" s="16"/>
    </row>
    <row r="25" spans="1:11" s="5" customFormat="1" ht="21.75">
      <c r="A25" s="162" t="s">
        <v>182</v>
      </c>
      <c r="B25" s="162"/>
      <c r="C25" s="162"/>
      <c r="D25" s="162"/>
      <c r="E25" s="16"/>
      <c r="F25" s="16"/>
      <c r="G25" s="16"/>
      <c r="H25" s="162" t="s">
        <v>182</v>
      </c>
      <c r="I25" s="162"/>
      <c r="J25" s="162"/>
      <c r="K25" s="34"/>
    </row>
    <row r="26" spans="1:5" ht="17.25">
      <c r="A26" s="35"/>
      <c r="C26" s="4"/>
      <c r="D26" s="161"/>
      <c r="E26" s="161"/>
    </row>
    <row r="27" spans="1:5" ht="17.25">
      <c r="A27" s="35"/>
      <c r="C27" s="4"/>
      <c r="D27" s="161"/>
      <c r="E27" s="161"/>
    </row>
    <row r="28" spans="1:5" ht="17.25">
      <c r="A28" s="35"/>
      <c r="C28" s="4"/>
      <c r="D28" s="161"/>
      <c r="E28" s="161"/>
    </row>
    <row r="31" spans="6:7" ht="17.25">
      <c r="F31" s="161"/>
      <c r="G31" s="161"/>
    </row>
    <row r="32" spans="6:7" ht="17.25">
      <c r="F32" s="161"/>
      <c r="G32" s="161"/>
    </row>
    <row r="33" spans="6:7" ht="17.25">
      <c r="F33" s="161"/>
      <c r="G33" s="161"/>
    </row>
  </sheetData>
  <sheetProtection/>
  <mergeCells count="21">
    <mergeCell ref="A9:A12"/>
    <mergeCell ref="J2:K2"/>
    <mergeCell ref="J3:K3"/>
    <mergeCell ref="A4:K4"/>
    <mergeCell ref="E2:F2"/>
    <mergeCell ref="E3:F3"/>
    <mergeCell ref="F32:G32"/>
    <mergeCell ref="A5:K5"/>
    <mergeCell ref="D27:E27"/>
    <mergeCell ref="A13:C13"/>
    <mergeCell ref="F31:G31"/>
    <mergeCell ref="F33:G33"/>
    <mergeCell ref="D26:E26"/>
    <mergeCell ref="A24:D24"/>
    <mergeCell ref="A25:D25"/>
    <mergeCell ref="D28:E28"/>
    <mergeCell ref="A1:K1"/>
    <mergeCell ref="H24:J24"/>
    <mergeCell ref="H23:J23"/>
    <mergeCell ref="H25:J25"/>
    <mergeCell ref="A23:D23"/>
  </mergeCells>
  <printOptions/>
  <pageMargins left="0.75" right="0.25" top="1" bottom="0.25" header="0.3" footer="0.3"/>
  <pageSetup horizontalDpi="600" verticalDpi="600" orientation="portrait" paperSize="9" scale="80" r:id="rId1"/>
  <headerFooter>
    <oddFooter>&amp;C&amp;"SutonnyMJ,Regular"&amp;P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view="pageBreakPreview" zoomScaleSheetLayoutView="100" zoomScalePageLayoutView="0" workbookViewId="0" topLeftCell="A4">
      <selection activeCell="A19" sqref="A19:IV19"/>
    </sheetView>
  </sheetViews>
  <sheetFormatPr defaultColWidth="9.140625" defaultRowHeight="15"/>
  <cols>
    <col min="1" max="1" width="6.28125" style="1" customWidth="1"/>
    <col min="2" max="2" width="34.140625" style="1" customWidth="1"/>
    <col min="3" max="3" width="16.28125" style="1" customWidth="1"/>
    <col min="4" max="4" width="20.7109375" style="1" customWidth="1"/>
    <col min="5" max="5" width="12.00390625" style="1" customWidth="1"/>
    <col min="6" max="6" width="10.7109375" style="1" customWidth="1"/>
    <col min="7" max="16384" width="9.140625" style="1" customWidth="1"/>
  </cols>
  <sheetData>
    <row r="1" spans="1:6" s="40" customFormat="1" ht="19.5" customHeight="1">
      <c r="A1" s="149" t="s">
        <v>183</v>
      </c>
      <c r="B1" s="149"/>
      <c r="C1" s="149"/>
      <c r="D1" s="149"/>
      <c r="E1" s="149"/>
      <c r="F1" s="149"/>
    </row>
    <row r="2" spans="1:6" s="6" customFormat="1" ht="19.5" customHeight="1">
      <c r="A2" s="7"/>
      <c r="B2" s="7"/>
      <c r="C2" s="7"/>
      <c r="D2" s="7"/>
      <c r="E2" s="169" t="s">
        <v>76</v>
      </c>
      <c r="F2" s="169"/>
    </row>
    <row r="3" spans="1:6" s="6" customFormat="1" ht="19.5" customHeight="1">
      <c r="A3" s="7"/>
      <c r="B3" s="7"/>
      <c r="C3" s="7"/>
      <c r="D3" s="7"/>
      <c r="E3" s="169" t="s">
        <v>59</v>
      </c>
      <c r="F3" s="169"/>
    </row>
    <row r="4" spans="1:6" s="6" customFormat="1" ht="19.5" customHeight="1">
      <c r="A4" s="168" t="s">
        <v>77</v>
      </c>
      <c r="B4" s="168"/>
      <c r="C4" s="168"/>
      <c r="D4" s="168"/>
      <c r="E4" s="168"/>
      <c r="F4" s="168"/>
    </row>
    <row r="5" spans="1:6" s="6" customFormat="1" ht="19.5" customHeight="1">
      <c r="A5" s="140" t="s">
        <v>207</v>
      </c>
      <c r="B5" s="140"/>
      <c r="C5" s="140"/>
      <c r="D5" s="140"/>
      <c r="E5" s="140"/>
      <c r="F5" s="140"/>
    </row>
    <row r="6" spans="1:6" ht="81.75" customHeight="1">
      <c r="A6" s="9" t="s">
        <v>69</v>
      </c>
      <c r="B6" s="9" t="s">
        <v>78</v>
      </c>
      <c r="C6" s="9" t="s">
        <v>79</v>
      </c>
      <c r="D6" s="9" t="s">
        <v>80</v>
      </c>
      <c r="E6" s="9" t="s">
        <v>81</v>
      </c>
      <c r="F6" s="9" t="s">
        <v>58</v>
      </c>
    </row>
    <row r="7" spans="1:6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69" customHeight="1">
      <c r="A8" s="11">
        <v>1</v>
      </c>
      <c r="B8" s="12" t="s">
        <v>196</v>
      </c>
      <c r="C8" s="45" t="s">
        <v>185</v>
      </c>
      <c r="D8" s="45">
        <v>3200000</v>
      </c>
      <c r="E8" s="45">
        <v>0</v>
      </c>
      <c r="F8" s="45"/>
    </row>
    <row r="9" spans="1:6" ht="36" customHeight="1">
      <c r="A9" s="11">
        <v>2</v>
      </c>
      <c r="B9" s="12" t="s">
        <v>208</v>
      </c>
      <c r="C9" s="45" t="s">
        <v>185</v>
      </c>
      <c r="D9" s="45">
        <v>1500000</v>
      </c>
      <c r="E9" s="45"/>
      <c r="F9" s="45"/>
    </row>
    <row r="10" spans="1:6" ht="60" customHeight="1">
      <c r="A10" s="11">
        <v>3</v>
      </c>
      <c r="B10" s="12" t="s">
        <v>195</v>
      </c>
      <c r="C10" s="45" t="s">
        <v>185</v>
      </c>
      <c r="D10" s="45">
        <v>1600000</v>
      </c>
      <c r="E10" s="45"/>
      <c r="F10" s="45"/>
    </row>
    <row r="11" spans="1:6" ht="52.5" customHeight="1">
      <c r="A11" s="11">
        <v>4</v>
      </c>
      <c r="B11" s="12" t="s">
        <v>187</v>
      </c>
      <c r="C11" s="45" t="s">
        <v>185</v>
      </c>
      <c r="D11" s="45">
        <v>2000000</v>
      </c>
      <c r="E11" s="45"/>
      <c r="F11" s="45"/>
    </row>
    <row r="12" spans="1:6" ht="42.75" customHeight="1">
      <c r="A12" s="11">
        <v>5</v>
      </c>
      <c r="B12" s="12" t="s">
        <v>188</v>
      </c>
      <c r="C12" s="45" t="s">
        <v>185</v>
      </c>
      <c r="D12" s="45">
        <v>4000000</v>
      </c>
      <c r="E12" s="45"/>
      <c r="F12" s="45"/>
    </row>
    <row r="13" spans="1:6" ht="37.5" customHeight="1">
      <c r="A13" s="11">
        <v>6</v>
      </c>
      <c r="B13" s="12" t="s">
        <v>189</v>
      </c>
      <c r="C13" s="45" t="s">
        <v>185</v>
      </c>
      <c r="D13" s="45">
        <v>4000000</v>
      </c>
      <c r="E13" s="45"/>
      <c r="F13" s="45"/>
    </row>
    <row r="14" spans="1:6" ht="40.5" customHeight="1">
      <c r="A14" s="11">
        <v>7</v>
      </c>
      <c r="B14" s="12" t="s">
        <v>190</v>
      </c>
      <c r="C14" s="45" t="s">
        <v>185</v>
      </c>
      <c r="D14" s="45">
        <v>1000000</v>
      </c>
      <c r="E14" s="45"/>
      <c r="F14" s="45"/>
    </row>
    <row r="15" spans="1:6" ht="50.25" customHeight="1">
      <c r="A15" s="11">
        <v>8</v>
      </c>
      <c r="B15" s="12" t="s">
        <v>191</v>
      </c>
      <c r="C15" s="45" t="s">
        <v>185</v>
      </c>
      <c r="D15" s="45">
        <v>2500000</v>
      </c>
      <c r="E15" s="45"/>
      <c r="F15" s="45"/>
    </row>
    <row r="16" spans="1:6" ht="50.25" customHeight="1">
      <c r="A16" s="11">
        <v>9</v>
      </c>
      <c r="B16" s="12" t="s">
        <v>192</v>
      </c>
      <c r="C16" s="45" t="s">
        <v>186</v>
      </c>
      <c r="D16" s="45">
        <v>3000000</v>
      </c>
      <c r="E16" s="45"/>
      <c r="F16" s="45"/>
    </row>
    <row r="17" spans="1:6" ht="32.25" customHeight="1">
      <c r="A17" s="11">
        <v>10</v>
      </c>
      <c r="B17" s="12" t="s">
        <v>193</v>
      </c>
      <c r="C17" s="45" t="s">
        <v>186</v>
      </c>
      <c r="D17" s="45">
        <v>1000000</v>
      </c>
      <c r="E17" s="45"/>
      <c r="F17" s="45"/>
    </row>
    <row r="18" spans="1:6" ht="18" customHeight="1">
      <c r="A18" s="11">
        <v>11</v>
      </c>
      <c r="B18" s="12" t="s">
        <v>194</v>
      </c>
      <c r="C18" s="45" t="s">
        <v>186</v>
      </c>
      <c r="D18" s="45">
        <v>500000</v>
      </c>
      <c r="E18" s="45"/>
      <c r="F18" s="45"/>
    </row>
    <row r="19" spans="1:6" ht="19.5" customHeight="1">
      <c r="A19" s="11">
        <v>13</v>
      </c>
      <c r="B19" s="12" t="s">
        <v>197</v>
      </c>
      <c r="C19" s="45" t="s">
        <v>186</v>
      </c>
      <c r="D19" s="45">
        <v>500000</v>
      </c>
      <c r="E19" s="45"/>
      <c r="F19" s="45"/>
    </row>
    <row r="20" spans="1:6" ht="30" customHeight="1">
      <c r="A20" s="167" t="s">
        <v>82</v>
      </c>
      <c r="B20" s="167"/>
      <c r="C20" s="46">
        <f>SUM(C8:C19)</f>
        <v>0</v>
      </c>
      <c r="D20" s="46">
        <f>SUM(D8:D19)</f>
        <v>24800000</v>
      </c>
      <c r="E20" s="46">
        <f>SUM(E8:E19)</f>
        <v>0</v>
      </c>
      <c r="F20" s="46"/>
    </row>
    <row r="24" ht="14.25" customHeight="1"/>
    <row r="25" spans="1:6" s="5" customFormat="1" ht="18" customHeight="1">
      <c r="A25" s="150" t="s">
        <v>62</v>
      </c>
      <c r="B25" s="150"/>
      <c r="C25" s="17"/>
      <c r="D25" s="150" t="s">
        <v>63</v>
      </c>
      <c r="E25" s="150"/>
      <c r="F25" s="150"/>
    </row>
    <row r="26" spans="1:6" s="5" customFormat="1" ht="19.5">
      <c r="A26" s="150" t="s">
        <v>181</v>
      </c>
      <c r="B26" s="150"/>
      <c r="C26" s="17"/>
      <c r="D26" s="150" t="s">
        <v>181</v>
      </c>
      <c r="E26" s="150"/>
      <c r="F26" s="150"/>
    </row>
    <row r="27" spans="1:6" s="5" customFormat="1" ht="19.5">
      <c r="A27" s="150" t="s">
        <v>182</v>
      </c>
      <c r="B27" s="150"/>
      <c r="C27" s="17"/>
      <c r="D27" s="150" t="s">
        <v>182</v>
      </c>
      <c r="E27" s="150"/>
      <c r="F27" s="150"/>
    </row>
    <row r="28" spans="1:6" ht="19.5">
      <c r="A28" s="5"/>
      <c r="B28" s="17"/>
      <c r="C28" s="17"/>
      <c r="D28" s="17"/>
      <c r="E28" s="17"/>
      <c r="F28" s="8"/>
    </row>
  </sheetData>
  <sheetProtection/>
  <mergeCells count="12">
    <mergeCell ref="D27:F27"/>
    <mergeCell ref="D26:F26"/>
    <mergeCell ref="D25:F25"/>
    <mergeCell ref="A25:B25"/>
    <mergeCell ref="A26:B26"/>
    <mergeCell ref="A27:B27"/>
    <mergeCell ref="A1:F1"/>
    <mergeCell ref="A20:B20"/>
    <mergeCell ref="A4:F4"/>
    <mergeCell ref="A5:F5"/>
    <mergeCell ref="E2:F2"/>
    <mergeCell ref="E3:F3"/>
  </mergeCells>
  <printOptions/>
  <pageMargins left="0.75" right="0.25" top="1" bottom="0.25" header="0.3" footer="0.3"/>
  <pageSetup horizontalDpi="600" verticalDpi="600" orientation="portrait" paperSize="9" scale="90" r:id="rId1"/>
  <headerFooter>
    <oddFooter>&amp;C&amp;"SutonnyMJ,Regular"&amp;P</oddFooter>
  </headerFooter>
  <ignoredErrors>
    <ignoredError sqref="C20 E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5">
      <selection activeCell="A1" sqref="A1:K1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162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9.5" customHeight="1">
      <c r="A2" s="162" t="s">
        <v>97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s="2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9.5" customHeight="1">
      <c r="A4" s="18"/>
      <c r="B4" s="18"/>
      <c r="C4" s="18"/>
      <c r="D4" s="18"/>
      <c r="E4" s="146"/>
      <c r="F4" s="146"/>
      <c r="G4" s="18"/>
      <c r="H4" s="18"/>
      <c r="I4" s="18"/>
      <c r="J4" s="146" t="s">
        <v>65</v>
      </c>
      <c r="K4" s="146"/>
    </row>
    <row r="5" spans="1:11" s="2" customFormat="1" ht="19.5" customHeight="1">
      <c r="A5" s="18"/>
      <c r="B5" s="18"/>
      <c r="C5" s="18"/>
      <c r="D5" s="18"/>
      <c r="E5" s="146"/>
      <c r="F5" s="146"/>
      <c r="G5" s="18"/>
      <c r="H5" s="18"/>
      <c r="I5" s="18"/>
      <c r="J5" s="146" t="s">
        <v>56</v>
      </c>
      <c r="K5" s="146"/>
    </row>
    <row r="6" spans="1:11" s="2" customFormat="1" ht="19.5" customHeight="1">
      <c r="A6" s="164" t="s">
        <v>57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s="2" customFormat="1" ht="19.5" customHeight="1">
      <c r="A7" s="147" t="s">
        <v>22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2" customFormat="1" ht="19.5" customHeight="1">
      <c r="A8" s="19"/>
      <c r="B8" s="19"/>
      <c r="C8" s="19"/>
      <c r="D8" s="19"/>
      <c r="E8" s="19"/>
      <c r="F8" s="19"/>
      <c r="G8" s="18"/>
      <c r="H8" s="18"/>
      <c r="I8" s="18"/>
      <c r="J8" s="18"/>
      <c r="K8" s="18"/>
    </row>
    <row r="9" spans="1:11" s="2" customFormat="1" ht="66.75" customHeight="1">
      <c r="A9" s="9" t="s">
        <v>75</v>
      </c>
      <c r="B9" s="9" t="s">
        <v>69</v>
      </c>
      <c r="C9" s="10" t="s">
        <v>66</v>
      </c>
      <c r="D9" s="9" t="s">
        <v>67</v>
      </c>
      <c r="E9" s="10" t="s">
        <v>70</v>
      </c>
      <c r="F9" s="9" t="s">
        <v>68</v>
      </c>
      <c r="G9" s="9" t="s">
        <v>71</v>
      </c>
      <c r="H9" s="9" t="s">
        <v>72</v>
      </c>
      <c r="I9" s="9" t="s">
        <v>74</v>
      </c>
      <c r="J9" s="9" t="s">
        <v>73</v>
      </c>
      <c r="K9" s="9" t="s">
        <v>58</v>
      </c>
    </row>
    <row r="10" spans="1:11" ht="39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39.75" customHeight="1">
      <c r="A11" s="170" t="s">
        <v>91</v>
      </c>
      <c r="B11" s="11">
        <v>1</v>
      </c>
      <c r="C11" s="22" t="s">
        <v>62</v>
      </c>
      <c r="D11" s="20">
        <v>1</v>
      </c>
      <c r="E11" s="26" t="s">
        <v>93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/>
    </row>
    <row r="12" spans="1:11" ht="67.5" customHeight="1">
      <c r="A12" s="171"/>
      <c r="B12" s="11">
        <v>2</v>
      </c>
      <c r="C12" s="23" t="s">
        <v>84</v>
      </c>
      <c r="D12" s="20">
        <v>1</v>
      </c>
      <c r="E12" s="26" t="s">
        <v>93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3"/>
    </row>
    <row r="13" spans="1:11" ht="39.75" customHeight="1">
      <c r="A13" s="171"/>
      <c r="B13" s="11">
        <v>3</v>
      </c>
      <c r="C13" s="22" t="s">
        <v>85</v>
      </c>
      <c r="D13" s="20">
        <v>1</v>
      </c>
      <c r="E13" s="26" t="s">
        <v>87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/>
    </row>
    <row r="14" spans="1:11" ht="39.75" customHeight="1">
      <c r="A14" s="172"/>
      <c r="B14" s="11">
        <v>4</v>
      </c>
      <c r="C14" s="22" t="s">
        <v>86</v>
      </c>
      <c r="D14" s="20">
        <v>9</v>
      </c>
      <c r="E14" s="26" t="s">
        <v>87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/>
    </row>
    <row r="15" spans="1:11" ht="39.75" customHeight="1">
      <c r="A15" s="173" t="s">
        <v>82</v>
      </c>
      <c r="B15" s="174"/>
      <c r="C15" s="175"/>
      <c r="D15" s="10">
        <f>SUM(D11:D14)</f>
        <v>12</v>
      </c>
      <c r="E15" s="14">
        <f aca="true" t="shared" si="0" ref="E15:J15">SUM(E11:E14)</f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/>
    </row>
    <row r="16" spans="1:11" ht="19.5">
      <c r="A16" s="18"/>
      <c r="B16" s="18"/>
      <c r="C16" s="18"/>
      <c r="D16" s="18"/>
      <c r="E16" s="18"/>
      <c r="F16" s="18"/>
      <c r="G16" s="8"/>
      <c r="H16" s="8"/>
      <c r="I16" s="8"/>
      <c r="J16" s="8"/>
      <c r="K16" s="8"/>
    </row>
    <row r="17" spans="1:11" ht="19.5">
      <c r="A17" s="18"/>
      <c r="B17" s="18"/>
      <c r="C17" s="18"/>
      <c r="D17" s="18"/>
      <c r="E17" s="18"/>
      <c r="F17" s="18"/>
      <c r="G17" s="8"/>
      <c r="H17" s="8"/>
      <c r="I17" s="8"/>
      <c r="J17" s="8"/>
      <c r="K17" s="8"/>
    </row>
    <row r="18" spans="1:11" ht="19.5">
      <c r="A18" s="18"/>
      <c r="B18" s="18"/>
      <c r="C18" s="18"/>
      <c r="D18" s="18"/>
      <c r="E18" s="18"/>
      <c r="F18" s="18"/>
      <c r="G18" s="8"/>
      <c r="H18" s="8"/>
      <c r="I18" s="8"/>
      <c r="J18" s="8"/>
      <c r="K18" s="8"/>
    </row>
    <row r="19" spans="1:11" ht="19.5">
      <c r="A19" s="18"/>
      <c r="B19" s="18"/>
      <c r="C19" s="18"/>
      <c r="D19" s="18"/>
      <c r="E19" s="18"/>
      <c r="F19" s="18"/>
      <c r="G19" s="8"/>
      <c r="H19" s="8"/>
      <c r="I19" s="8"/>
      <c r="J19" s="8"/>
      <c r="K19" s="8"/>
    </row>
    <row r="20" spans="1:11" ht="19.5">
      <c r="A20" s="18"/>
      <c r="B20" s="18"/>
      <c r="C20" s="18"/>
      <c r="D20" s="18"/>
      <c r="E20" s="18"/>
      <c r="F20" s="18"/>
      <c r="G20" s="8"/>
      <c r="H20" s="8"/>
      <c r="I20" s="8"/>
      <c r="J20" s="8"/>
      <c r="K20" s="8"/>
    </row>
    <row r="21" spans="1:11" ht="19.5">
      <c r="A21" s="18"/>
      <c r="B21" s="18"/>
      <c r="C21" s="18"/>
      <c r="D21" s="18"/>
      <c r="E21" s="18"/>
      <c r="F21" s="18"/>
      <c r="G21" s="8"/>
      <c r="H21" s="8"/>
      <c r="I21" s="8"/>
      <c r="J21" s="8"/>
      <c r="K21" s="8"/>
    </row>
    <row r="22" spans="1:11" ht="19.5">
      <c r="A22" s="18"/>
      <c r="B22" s="18"/>
      <c r="C22" s="18"/>
      <c r="D22" s="18"/>
      <c r="E22" s="18"/>
      <c r="F22" s="18"/>
      <c r="G22" s="8"/>
      <c r="H22" s="8"/>
      <c r="I22" s="8"/>
      <c r="J22" s="8"/>
      <c r="K22" s="8"/>
    </row>
    <row r="23" spans="1:11" ht="19.5">
      <c r="A23" s="18"/>
      <c r="B23" s="18"/>
      <c r="C23" s="18"/>
      <c r="D23" s="18"/>
      <c r="E23" s="18"/>
      <c r="F23" s="18"/>
      <c r="G23" s="8"/>
      <c r="H23" s="8"/>
      <c r="I23" s="8"/>
      <c r="J23" s="8"/>
      <c r="K23" s="8"/>
    </row>
    <row r="24" spans="1:11" s="5" customFormat="1" ht="19.5">
      <c r="A24" s="7"/>
      <c r="B24" s="7"/>
      <c r="C24" s="7"/>
      <c r="D24" s="7"/>
      <c r="E24" s="7"/>
      <c r="F24" s="7"/>
      <c r="G24" s="17"/>
      <c r="H24" s="17"/>
      <c r="I24" s="17"/>
      <c r="J24" s="17"/>
      <c r="K24" s="17"/>
    </row>
    <row r="25" spans="1:11" s="5" customFormat="1" ht="21.75">
      <c r="A25" s="16"/>
      <c r="B25" s="15" t="s">
        <v>62</v>
      </c>
      <c r="C25" s="24"/>
      <c r="D25" s="24"/>
      <c r="E25" s="24"/>
      <c r="F25" s="24"/>
      <c r="G25" s="16"/>
      <c r="H25" s="16"/>
      <c r="I25" s="163" t="s">
        <v>63</v>
      </c>
      <c r="J25" s="163"/>
      <c r="K25" s="16"/>
    </row>
    <row r="26" spans="1:11" s="5" customFormat="1" ht="21.75">
      <c r="A26" s="16"/>
      <c r="B26" s="15" t="s">
        <v>94</v>
      </c>
      <c r="C26" s="16"/>
      <c r="D26" s="16"/>
      <c r="E26" s="16"/>
      <c r="F26" s="16"/>
      <c r="G26" s="16"/>
      <c r="H26" s="16"/>
      <c r="I26" s="16"/>
      <c r="J26" s="15" t="s">
        <v>94</v>
      </c>
      <c r="K26" s="16"/>
    </row>
    <row r="27" spans="1:11" s="5" customFormat="1" ht="21.75">
      <c r="A27" s="25" t="s">
        <v>95</v>
      </c>
      <c r="B27" s="25"/>
      <c r="C27" s="25"/>
      <c r="D27" s="16"/>
      <c r="E27" s="16"/>
      <c r="F27" s="16"/>
      <c r="G27" s="16"/>
      <c r="H27" s="162" t="s">
        <v>95</v>
      </c>
      <c r="I27" s="162"/>
      <c r="J27" s="162"/>
      <c r="K27" s="162"/>
    </row>
    <row r="28" spans="1:5" ht="17.25">
      <c r="A28" s="3"/>
      <c r="C28" s="4"/>
      <c r="D28" s="161"/>
      <c r="E28" s="161"/>
    </row>
    <row r="29" spans="1:5" ht="17.25">
      <c r="A29" s="3"/>
      <c r="C29" s="4"/>
      <c r="D29" s="161"/>
      <c r="E29" s="161"/>
    </row>
    <row r="30" spans="1:5" ht="17.25">
      <c r="A30" s="3"/>
      <c r="C30" s="4"/>
      <c r="D30" s="161"/>
      <c r="E30" s="161"/>
    </row>
    <row r="33" spans="6:7" ht="17.25">
      <c r="F33" s="161"/>
      <c r="G33" s="161"/>
    </row>
    <row r="34" spans="6:7" ht="17.25">
      <c r="F34" s="161"/>
      <c r="G34" s="161"/>
    </row>
    <row r="35" spans="6:7" ht="17.25">
      <c r="F35" s="161"/>
      <c r="G35" s="161"/>
    </row>
  </sheetData>
  <sheetProtection/>
  <mergeCells count="18">
    <mergeCell ref="A7:K7"/>
    <mergeCell ref="H27:K27"/>
    <mergeCell ref="F33:G33"/>
    <mergeCell ref="A11:A14"/>
    <mergeCell ref="D28:E28"/>
    <mergeCell ref="D29:E29"/>
    <mergeCell ref="D30:E30"/>
    <mergeCell ref="A15:C15"/>
    <mergeCell ref="A2:K2"/>
    <mergeCell ref="E4:F4"/>
    <mergeCell ref="E5:F5"/>
    <mergeCell ref="A1:K1"/>
    <mergeCell ref="F34:G34"/>
    <mergeCell ref="F35:G35"/>
    <mergeCell ref="I25:J25"/>
    <mergeCell ref="J4:K4"/>
    <mergeCell ref="J5:K5"/>
    <mergeCell ref="A6:K6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: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ICA</cp:lastModifiedBy>
  <cp:lastPrinted>2021-05-24T09:13:52Z</cp:lastPrinted>
  <dcterms:created xsi:type="dcterms:W3CDTF">2017-03-08T06:35:27Z</dcterms:created>
  <dcterms:modified xsi:type="dcterms:W3CDTF">2021-06-14T12:50:55Z</dcterms:modified>
  <cp:category/>
  <cp:version/>
  <cp:contentType/>
  <cp:contentStatus/>
</cp:coreProperties>
</file>