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24519"/>
</workbook>
</file>

<file path=xl/calcChain.xml><?xml version="1.0" encoding="utf-8"?>
<calcChain xmlns="http://schemas.openxmlformats.org/spreadsheetml/2006/main">
  <c r="R28" i="8"/>
  <c r="Q12"/>
  <c r="Q13"/>
  <c r="Q14"/>
  <c r="Q15"/>
  <c r="Q16"/>
  <c r="Q17"/>
  <c r="Q18"/>
  <c r="Q19"/>
  <c r="Q20"/>
  <c r="Q21"/>
  <c r="Q22"/>
  <c r="Q23"/>
  <c r="Q24"/>
  <c r="Q25"/>
  <c r="Q26"/>
  <c r="Q27"/>
  <c r="Q28"/>
  <c r="Q11"/>
  <c r="O12"/>
  <c r="O13"/>
  <c r="O14"/>
  <c r="O15"/>
  <c r="O16"/>
  <c r="O17"/>
  <c r="O18"/>
  <c r="O19"/>
  <c r="O20"/>
  <c r="O21"/>
  <c r="O22"/>
  <c r="O23"/>
  <c r="O24"/>
  <c r="O25"/>
  <c r="O26"/>
  <c r="O27"/>
  <c r="O28"/>
  <c r="O11"/>
  <c r="N12"/>
  <c r="N13"/>
  <c r="N14"/>
  <c r="N15"/>
  <c r="N16"/>
  <c r="N17"/>
  <c r="N18"/>
  <c r="N19"/>
  <c r="N20"/>
  <c r="N21"/>
  <c r="N22"/>
  <c r="N23"/>
  <c r="N24"/>
  <c r="N25"/>
  <c r="N26"/>
  <c r="N27"/>
  <c r="N11"/>
  <c r="M28"/>
  <c r="N28" s="1"/>
  <c r="L28"/>
  <c r="K12"/>
  <c r="K13"/>
  <c r="K14"/>
  <c r="K15"/>
  <c r="K16"/>
  <c r="K17"/>
  <c r="K18"/>
  <c r="K19"/>
  <c r="K20"/>
  <c r="K21"/>
  <c r="K22"/>
  <c r="K23"/>
  <c r="K24"/>
  <c r="K25"/>
  <c r="K26"/>
  <c r="K27"/>
  <c r="K28"/>
  <c r="K11"/>
  <c r="J28"/>
  <c r="I28"/>
  <c r="H12"/>
  <c r="H13"/>
  <c r="H14"/>
  <c r="H15"/>
  <c r="H16"/>
  <c r="H17"/>
  <c r="H18"/>
  <c r="H19"/>
  <c r="H20"/>
  <c r="H21"/>
  <c r="H22"/>
  <c r="H23"/>
  <c r="H24"/>
  <c r="H25"/>
  <c r="H26"/>
  <c r="H27"/>
  <c r="H28"/>
  <c r="H11"/>
  <c r="G28"/>
  <c r="F28"/>
  <c r="E12"/>
  <c r="E13"/>
  <c r="E14"/>
  <c r="E15"/>
  <c r="E16"/>
  <c r="E17"/>
  <c r="E18"/>
  <c r="E19"/>
  <c r="E20"/>
  <c r="E21"/>
  <c r="E22"/>
  <c r="E23"/>
  <c r="E24"/>
  <c r="E25"/>
  <c r="E26"/>
  <c r="E27"/>
  <c r="E11"/>
  <c r="C28"/>
  <c r="D28"/>
  <c r="E28" s="1"/>
  <c r="M25" i="7"/>
  <c r="L25"/>
  <c r="K25"/>
  <c r="J10"/>
  <c r="J11"/>
  <c r="J13"/>
  <c r="J14"/>
  <c r="J15"/>
  <c r="J16"/>
  <c r="J17"/>
  <c r="J18"/>
  <c r="J19"/>
  <c r="J20"/>
  <c r="J21"/>
  <c r="J22"/>
  <c r="J23"/>
  <c r="J24"/>
  <c r="J9"/>
  <c r="I25"/>
  <c r="J25" s="1"/>
  <c r="I10"/>
  <c r="I11"/>
  <c r="I12"/>
  <c r="J12" s="1"/>
  <c r="I13"/>
  <c r="I14"/>
  <c r="I15"/>
  <c r="I16"/>
  <c r="I17"/>
  <c r="I18"/>
  <c r="I19"/>
  <c r="I20"/>
  <c r="I21"/>
  <c r="I22"/>
  <c r="I23"/>
  <c r="I24"/>
  <c r="I9"/>
  <c r="H25"/>
  <c r="F25"/>
  <c r="F18"/>
  <c r="F17"/>
  <c r="F16"/>
  <c r="F15"/>
  <c r="F14"/>
  <c r="F13"/>
  <c r="F11"/>
  <c r="F10"/>
  <c r="E10"/>
  <c r="E11"/>
  <c r="E12"/>
  <c r="E13"/>
  <c r="E14"/>
  <c r="E15"/>
  <c r="E16"/>
  <c r="E17"/>
  <c r="E18"/>
  <c r="E19"/>
  <c r="E20"/>
  <c r="E21"/>
  <c r="E22"/>
  <c r="E23"/>
  <c r="E24"/>
  <c r="E25"/>
  <c r="E9"/>
  <c r="D25"/>
  <c r="C25"/>
  <c r="O11" i="6"/>
  <c r="Q11" s="1"/>
  <c r="P11"/>
  <c r="O12"/>
  <c r="Q12" s="1"/>
  <c r="P12"/>
  <c r="O13"/>
  <c r="P13"/>
  <c r="Q13" s="1"/>
  <c r="O14"/>
  <c r="P14"/>
  <c r="Q14"/>
  <c r="O15"/>
  <c r="Q15" s="1"/>
  <c r="P15"/>
  <c r="O16"/>
  <c r="Q16" s="1"/>
  <c r="P16"/>
  <c r="O17"/>
  <c r="P17"/>
  <c r="Q17" s="1"/>
  <c r="O18"/>
  <c r="P18"/>
  <c r="Q18"/>
  <c r="O19"/>
  <c r="Q19" s="1"/>
  <c r="P19"/>
  <c r="O20"/>
  <c r="Q20" s="1"/>
  <c r="P20"/>
  <c r="O21"/>
  <c r="P21"/>
  <c r="Q21" s="1"/>
  <c r="O22"/>
  <c r="P22"/>
  <c r="Q22"/>
  <c r="O23"/>
  <c r="Q23" s="1"/>
  <c r="P23"/>
  <c r="O24"/>
  <c r="Q24" s="1"/>
  <c r="P24"/>
  <c r="O25"/>
  <c r="P25"/>
  <c r="Q25" s="1"/>
  <c r="O26"/>
  <c r="P26"/>
  <c r="Q26"/>
  <c r="O27"/>
  <c r="Q27" s="1"/>
  <c r="P27"/>
  <c r="Q10"/>
  <c r="N11"/>
  <c r="N12"/>
  <c r="N13"/>
  <c r="N14"/>
  <c r="N15"/>
  <c r="N16"/>
  <c r="N17"/>
  <c r="N18"/>
  <c r="N19"/>
  <c r="N20"/>
  <c r="N21"/>
  <c r="N22"/>
  <c r="N23"/>
  <c r="N24"/>
  <c r="N25"/>
  <c r="N26"/>
  <c r="N27"/>
  <c r="O10"/>
  <c r="P10"/>
  <c r="N10"/>
  <c r="D27"/>
  <c r="E27"/>
  <c r="F27"/>
  <c r="G27"/>
  <c r="H27"/>
  <c r="I27"/>
  <c r="J27"/>
  <c r="K27"/>
  <c r="L27"/>
  <c r="M27"/>
  <c r="E11"/>
  <c r="E12"/>
  <c r="E13"/>
  <c r="E14"/>
  <c r="E15"/>
  <c r="E16"/>
  <c r="E17"/>
  <c r="E18"/>
  <c r="E19"/>
  <c r="E20"/>
  <c r="E21"/>
  <c r="E22"/>
  <c r="E23"/>
  <c r="E24"/>
  <c r="E25"/>
  <c r="E26"/>
  <c r="E10"/>
  <c r="C27"/>
  <c r="O10" i="5"/>
  <c r="O11"/>
  <c r="O12"/>
  <c r="O13"/>
  <c r="O14"/>
  <c r="O15"/>
  <c r="O16"/>
  <c r="O17"/>
  <c r="O18"/>
  <c r="O19"/>
  <c r="O20"/>
  <c r="O21"/>
  <c r="O22"/>
  <c r="O23"/>
  <c r="O24"/>
  <c r="O25"/>
  <c r="O26"/>
  <c r="O9"/>
  <c r="E26"/>
  <c r="F26"/>
  <c r="G26"/>
  <c r="H26"/>
  <c r="I26"/>
  <c r="J26"/>
  <c r="K26"/>
  <c r="L26"/>
  <c r="M26"/>
  <c r="N26"/>
  <c r="F10"/>
  <c r="F11"/>
  <c r="F12"/>
  <c r="F13"/>
  <c r="F14"/>
  <c r="F15"/>
  <c r="F16"/>
  <c r="F17"/>
  <c r="F18"/>
  <c r="F19"/>
  <c r="F20"/>
  <c r="F21"/>
  <c r="F22"/>
  <c r="F23"/>
  <c r="F24"/>
  <c r="F25"/>
  <c r="F9"/>
  <c r="D26"/>
  <c r="C26"/>
  <c r="N13" i="4"/>
  <c r="N14"/>
  <c r="N15"/>
  <c r="N16"/>
  <c r="N17"/>
  <c r="N18"/>
  <c r="N19"/>
  <c r="N20"/>
  <c r="N21"/>
  <c r="N22"/>
  <c r="N23"/>
  <c r="N24"/>
  <c r="N25"/>
  <c r="N26"/>
  <c r="N27"/>
  <c r="N28"/>
  <c r="N29"/>
  <c r="N12"/>
  <c r="M12"/>
  <c r="M29" s="1"/>
  <c r="I29"/>
  <c r="C29"/>
  <c r="D29"/>
  <c r="E29"/>
  <c r="F29"/>
  <c r="G29"/>
  <c r="H29"/>
  <c r="J29"/>
  <c r="K29"/>
  <c r="L29"/>
  <c r="M13"/>
  <c r="M14"/>
  <c r="M15"/>
  <c r="M16"/>
  <c r="M17"/>
  <c r="M18"/>
  <c r="M19"/>
  <c r="M20"/>
  <c r="M21"/>
  <c r="M22"/>
  <c r="M23"/>
  <c r="M24"/>
  <c r="M25"/>
  <c r="M26"/>
  <c r="M27"/>
  <c r="M28"/>
  <c r="L12" i="3"/>
  <c r="L13"/>
  <c r="L14"/>
  <c r="L15"/>
  <c r="L16"/>
  <c r="L17"/>
  <c r="L18"/>
  <c r="L19"/>
  <c r="L20"/>
  <c r="L21"/>
  <c r="L22"/>
  <c r="L23"/>
  <c r="L24"/>
  <c r="L25"/>
  <c r="L26"/>
  <c r="L27"/>
  <c r="L28"/>
  <c r="L29"/>
  <c r="K29"/>
  <c r="J29"/>
  <c r="I29"/>
  <c r="H13"/>
  <c r="H14"/>
  <c r="H15"/>
  <c r="H16"/>
  <c r="H17"/>
  <c r="H18"/>
  <c r="H19"/>
  <c r="H20"/>
  <c r="H21"/>
  <c r="H22"/>
  <c r="H23"/>
  <c r="H24"/>
  <c r="H25"/>
  <c r="H26"/>
  <c r="H27"/>
  <c r="H28"/>
  <c r="H29"/>
  <c r="H12"/>
  <c r="G29"/>
  <c r="F29"/>
  <c r="F13"/>
  <c r="F14"/>
  <c r="F15"/>
  <c r="F16"/>
  <c r="F17"/>
  <c r="F18"/>
  <c r="F19"/>
  <c r="F20"/>
  <c r="F21"/>
  <c r="F22"/>
  <c r="F23"/>
  <c r="F24"/>
  <c r="F25"/>
  <c r="F26"/>
  <c r="F27"/>
  <c r="F28"/>
  <c r="F12"/>
  <c r="E29"/>
  <c r="D29"/>
  <c r="C29"/>
  <c r="N13" i="2"/>
  <c r="N14"/>
  <c r="N15"/>
  <c r="N16"/>
  <c r="N17"/>
  <c r="N18"/>
  <c r="N19"/>
  <c r="N20"/>
  <c r="N21"/>
  <c r="N22"/>
  <c r="N23"/>
  <c r="N24"/>
  <c r="N25"/>
  <c r="N26"/>
  <c r="N27"/>
  <c r="N28"/>
  <c r="N29"/>
  <c r="N12"/>
  <c r="M29"/>
  <c r="L29"/>
  <c r="K13"/>
  <c r="K14"/>
  <c r="K15"/>
  <c r="K16"/>
  <c r="K17"/>
  <c r="K18"/>
  <c r="K19"/>
  <c r="K20"/>
  <c r="K21"/>
  <c r="K22"/>
  <c r="K23"/>
  <c r="K24"/>
  <c r="K25"/>
  <c r="K26"/>
  <c r="K27"/>
  <c r="K28"/>
  <c r="K29"/>
  <c r="K12"/>
  <c r="J29"/>
  <c r="I29"/>
  <c r="H29"/>
  <c r="H13"/>
  <c r="H14"/>
  <c r="H15"/>
  <c r="H16"/>
  <c r="H17"/>
  <c r="H18"/>
  <c r="H19"/>
  <c r="H20"/>
  <c r="H21"/>
  <c r="H22"/>
  <c r="H23"/>
  <c r="H24"/>
  <c r="H25"/>
  <c r="H26"/>
  <c r="H27"/>
  <c r="H28"/>
  <c r="H12"/>
  <c r="G29"/>
  <c r="F29"/>
  <c r="E29"/>
  <c r="C29"/>
  <c r="E13"/>
  <c r="E14"/>
  <c r="E15"/>
  <c r="E16"/>
  <c r="E17"/>
  <c r="E18"/>
  <c r="E19"/>
  <c r="E20"/>
  <c r="E21"/>
  <c r="E22"/>
  <c r="E23"/>
  <c r="E24"/>
  <c r="E25"/>
  <c r="E26"/>
  <c r="E27"/>
  <c r="E28"/>
  <c r="E12"/>
  <c r="D29"/>
  <c r="D25" i="1"/>
  <c r="E25"/>
  <c r="F25"/>
  <c r="C25"/>
</calcChain>
</file>

<file path=xl/sharedStrings.xml><?xml version="1.0" encoding="utf-8"?>
<sst xmlns="http://schemas.openxmlformats.org/spreadsheetml/2006/main" count="326" uniqueCount="153">
  <si>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</si>
  <si>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</si>
  <si>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</si>
  <si>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</si>
  <si>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</si>
  <si>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</si>
  <si>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 xml:space="preserve">প্রাথমিক মৎস্যজীবি সঃ সঃ লিঃ </t>
  </si>
  <si>
    <t xml:space="preserve">প্রাঃ শ্রমিক ও শ্রমিক কল্যাণ সঃ সঃ লিঃ </t>
  </si>
  <si>
    <t xml:space="preserve">প্রাথমিক তাঁতী সমবায় সমিতি লিঃ </t>
  </si>
  <si>
    <t xml:space="preserve">প্রাথমিক ভূমিহীন সমবায় সমিতি লিঃ </t>
  </si>
  <si>
    <t xml:space="preserve">প্রাথমিক মহিলা সমবায় সমিতি লিঃ </t>
  </si>
  <si>
    <t>প্রাঃঅটোরিক্সা,অটোটেম্পো চালক সঃসঃলিঃ</t>
  </si>
  <si>
    <t>প্রাঃ হকার্স সমবায় সমিতি লিঃ</t>
  </si>
  <si>
    <t xml:space="preserve">প্রাথঃ মটর মালিক ও শ্রমিক সঃসঃ লিঃ </t>
  </si>
  <si>
    <t>প্রাঃ কর্মচারী সমবায় সমিতি লিঃ</t>
  </si>
  <si>
    <t>প্রাথমিক মুক্তিযোদ্ধা সঃ সঃ লিঃ</t>
  </si>
  <si>
    <t>প্রাথমিক যুব সমবায় সমিতি লিঃ</t>
  </si>
  <si>
    <t>সার্বিক/আদর্শ গ্রাম উন্নয়ন সঃসঃ লিঃ</t>
  </si>
  <si>
    <t xml:space="preserve">প্রাঃ দোকান মালিক/ ব্যবসায়ী সঃসঃ লিঃ </t>
  </si>
  <si>
    <t>সঞ্চয় ও ঋণদান সঃ সঃ লিঃ</t>
  </si>
  <si>
    <t xml:space="preserve">প্রাথমিক বহুমুখী সমবায় সমিতি লিঃ </t>
  </si>
  <si>
    <t>সার্বিক গ্রাম উন্নয়ন সঃ সঃ লিঃ (সিভিডিপি প্রকল্প)</t>
  </si>
  <si>
    <t xml:space="preserve">অন্যান্য প্রাথমিক সমবায় সমিতি লিঃ 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</si>
  <si>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</si>
  <si>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</si>
  <si>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</si>
  <si>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</si>
  <si>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</si>
  <si>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</si>
  <si>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</si>
  <si>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</si>
  <si>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</si>
  <si>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</si>
  <si>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</si>
  <si>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</si>
  <si>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</si>
  <si>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</si>
  <si>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</si>
  <si>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</si>
  <si>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</si>
  <si>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</si>
  <si>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</si>
  <si>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</si>
  <si>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</si>
  <si>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</si>
  <si>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</si>
  <si>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</si>
  <si>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</si>
  <si>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</si>
  <si>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</si>
  <si>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</si>
  <si>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</si>
  <si>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</si>
  <si>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</si>
  <si>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</si>
  <si>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</si>
  <si>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</si>
  <si>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</si>
  <si>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</si>
  <si>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</si>
  <si>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</si>
  <si>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</si>
  <si>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</si>
  <si>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</si>
  <si>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</si>
  <si>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</si>
  <si>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</si>
  <si>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</si>
  <si>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</si>
  <si>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</si>
  <si>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</si>
  <si>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</si>
  <si>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</si>
  <si>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</si>
  <si>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</si>
  <si>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</si>
  <si>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</si>
  <si>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</si>
  <si>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</si>
  <si>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</si>
  <si>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</si>
  <si>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</si>
  <si>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</si>
  <si>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</si>
  <si>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</si>
  <si>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</si>
  <si>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</si>
  <si>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</si>
  <si>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</si>
  <si>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</si>
  <si>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</si>
  <si>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</si>
  <si>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</si>
  <si>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</si>
  <si>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</si>
  <si>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</si>
  <si>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</si>
  <si>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</si>
  <si>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</si>
  <si>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</si>
  <si>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</si>
  <si>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</si>
  <si>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</si>
  <si>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</si>
  <si>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</si>
  <si>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</si>
  <si>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</si>
  <si>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</si>
  <si>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</si>
  <si>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</si>
  <si>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</si>
  <si>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</si>
  <si>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</si>
  <si>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</si>
  <si>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</si>
  <si>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</si>
  <si>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</si>
  <si>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</si>
  <si>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</si>
  <si>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</si>
  <si>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</si>
  <si>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</si>
  <si>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প্রাথমিক: সাধারণ:</t>
  </si>
  <si>
    <t>ঋণ থেকে আদায়কৃত মোট সুদ</t>
  </si>
  <si>
    <t>মোট {(১৯+২০)২1}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</si>
  <si>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</si>
  <si>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</si>
  <si>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</si>
  <si>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</si>
  <si>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</si>
  <si>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</si>
  <si>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</si>
  <si>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</si>
  <si>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</si>
  <si>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বৎসরের শুরুতে সমিতির সংখ্যা</t>
  </si>
  <si>
    <t>বৎসরের শুরুতে আদায়কৃত শেয়ার মূলধন</t>
  </si>
  <si>
    <t>২০১7-২০১8খ্রিঃ সনের বার্ষিক পরিসংখ্যান প্রতিবেদন</t>
  </si>
  <si>
    <t>প্রাথমিক সমিতি</t>
  </si>
  <si>
    <t>কেন্দ্রিয় সমিতি</t>
  </si>
  <si>
    <t>চলতি বৎসরে সদস্য ভুাক্তি</t>
  </si>
  <si>
    <t>চলতি বৎসরে সদস্য প্রত্যাহার/বাতিল</t>
  </si>
  <si>
    <t>চলতি বৎসর সদস্য প্রত্যাহার/ বাতিল</t>
  </si>
  <si>
    <t>চলতি বৎসর সদস্য ভুক্তি</t>
  </si>
  <si>
    <t>বৎসর শুরুতে আমানতের পরিমান</t>
  </si>
  <si>
    <t>খ(3)</t>
  </si>
  <si>
    <t>খ(২)</t>
  </si>
  <si>
    <t xml:space="preserve"> ছক  খ (1)</t>
  </si>
  <si>
    <t>খ (৪)</t>
  </si>
  <si>
    <t>সর্বমোট কার্যকরি মূলধন (28+46)</t>
  </si>
  <si>
    <t>খ (৫)</t>
  </si>
  <si>
    <t>খ (৬)</t>
  </si>
  <si>
    <t>খ (৭)</t>
  </si>
  <si>
    <t>খ  (৮)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</si>
</sst>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0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1"/>
      <name val="NikoshBAN"/>
    </font>
    <font>
      <sz val="12"/>
      <name val="NikoshBAN"/>
    </font>
    <font>
      <sz val="20"/>
      <color theme="1"/>
      <name val="NikoshBAN"/>
    </font>
    <font>
      <u/>
      <sz val="14"/>
      <color theme="1"/>
      <name val="NikoshBAN"/>
    </font>
    <font>
      <sz val="14"/>
      <color theme="1"/>
      <name val="NikoshBAN"/>
    </font>
    <font>
      <sz val="10"/>
      <color theme="1"/>
      <name val="NikoshB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164" fontId="5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BreakPreview" zoomScale="85" zoomScaleNormal="85" zoomScaleSheetLayoutView="85" workbookViewId="0">
      <selection activeCell="C10" sqref="C10"/>
    </sheetView>
  </sheetViews>
  <sheetFormatPr defaultRowHeight="15.75"/>
  <cols>
    <col min="1" max="1" width="9.140625" style="13"/>
    <col min="2" max="2" width="62.140625" style="13" customWidth="1"/>
    <col min="3" max="3" width="26.28515625" style="13" customWidth="1"/>
    <col min="4" max="4" width="26.5703125" style="13" customWidth="1"/>
    <col min="5" max="5" width="38.28515625" style="13" customWidth="1"/>
    <col min="6" max="6" width="38.42578125" style="13" customWidth="1"/>
    <col min="7" max="16384" width="9.140625" style="13"/>
  </cols>
  <sheetData>
    <row r="1" spans="1:6" ht="25.5" customHeight="1">
      <c r="A1" s="50" t="s">
        <v>136</v>
      </c>
      <c r="B1" s="50"/>
      <c r="C1" s="50"/>
      <c r="D1" s="50"/>
      <c r="E1" s="50"/>
      <c r="F1" s="50"/>
    </row>
    <row r="2" spans="1:6">
      <c r="A2" s="51"/>
      <c r="B2" s="51"/>
      <c r="C2" s="51"/>
      <c r="D2" s="51"/>
      <c r="E2" s="51"/>
      <c r="F2" s="51"/>
    </row>
    <row r="3" spans="1:6" ht="19.5">
      <c r="A3" s="52" t="s">
        <v>146</v>
      </c>
      <c r="B3" s="53"/>
      <c r="C3" s="53"/>
      <c r="D3" s="53"/>
      <c r="E3" s="53"/>
      <c r="F3" s="53"/>
    </row>
    <row r="4" spans="1:6" ht="16.5">
      <c r="A4" s="49" t="s">
        <v>0</v>
      </c>
      <c r="B4" s="49" t="s">
        <v>1</v>
      </c>
      <c r="C4" s="49" t="s">
        <v>2</v>
      </c>
      <c r="D4" s="49"/>
      <c r="E4" s="49"/>
      <c r="F4" s="49"/>
    </row>
    <row r="5" spans="1:6" ht="37.5" customHeight="1">
      <c r="A5" s="49"/>
      <c r="B5" s="49"/>
      <c r="C5" s="25" t="s">
        <v>134</v>
      </c>
      <c r="D5" s="25" t="s">
        <v>3</v>
      </c>
      <c r="E5" s="25" t="s">
        <v>4</v>
      </c>
      <c r="F5" s="28" t="s">
        <v>5</v>
      </c>
    </row>
    <row r="6" spans="1:6" ht="16.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6" ht="16.5">
      <c r="A7" s="1"/>
      <c r="B7" s="1" t="s">
        <v>122</v>
      </c>
      <c r="C7" s="1"/>
      <c r="D7" s="1"/>
      <c r="E7" s="1">
        <v>0</v>
      </c>
      <c r="F7" s="1"/>
    </row>
    <row r="8" spans="1:6" ht="19.5" customHeight="1">
      <c r="A8" s="9">
        <v>2</v>
      </c>
      <c r="B8" s="10" t="s">
        <v>6</v>
      </c>
      <c r="C8" s="25">
        <v>46</v>
      </c>
      <c r="D8" s="25">
        <v>4</v>
      </c>
      <c r="E8" s="1">
        <v>0</v>
      </c>
      <c r="F8" s="25">
        <v>50</v>
      </c>
    </row>
    <row r="9" spans="1:6" ht="21.75" customHeight="1">
      <c r="A9" s="9">
        <v>3</v>
      </c>
      <c r="B9" s="10" t="s">
        <v>7</v>
      </c>
      <c r="C9" s="25">
        <v>4</v>
      </c>
      <c r="D9" s="25">
        <v>0</v>
      </c>
      <c r="E9" s="1">
        <v>0</v>
      </c>
      <c r="F9" s="25">
        <v>4</v>
      </c>
    </row>
    <row r="10" spans="1:6" ht="16.5" customHeight="1">
      <c r="A10" s="9">
        <v>5</v>
      </c>
      <c r="B10" s="10" t="s">
        <v>8</v>
      </c>
      <c r="C10" s="25">
        <v>0</v>
      </c>
      <c r="D10" s="25">
        <v>0</v>
      </c>
      <c r="E10" s="1">
        <v>0</v>
      </c>
      <c r="F10" s="25">
        <v>0</v>
      </c>
    </row>
    <row r="11" spans="1:6" ht="21.75" customHeight="1">
      <c r="A11" s="9">
        <v>6</v>
      </c>
      <c r="B11" s="10" t="s">
        <v>9</v>
      </c>
      <c r="C11" s="25">
        <v>1</v>
      </c>
      <c r="D11" s="25">
        <v>0</v>
      </c>
      <c r="E11" s="1">
        <v>0</v>
      </c>
      <c r="F11" s="25">
        <v>1</v>
      </c>
    </row>
    <row r="12" spans="1:6" ht="17.25" customHeight="1">
      <c r="A12" s="9">
        <v>8</v>
      </c>
      <c r="B12" s="10" t="s">
        <v>10</v>
      </c>
      <c r="C12" s="25">
        <v>2</v>
      </c>
      <c r="D12" s="25">
        <v>0</v>
      </c>
      <c r="E12" s="1">
        <v>0</v>
      </c>
      <c r="F12" s="25">
        <v>2</v>
      </c>
    </row>
    <row r="13" spans="1:6" ht="16.5" customHeight="1">
      <c r="A13" s="9">
        <v>9</v>
      </c>
      <c r="B13" s="10" t="s">
        <v>11</v>
      </c>
      <c r="C13" s="25">
        <v>0</v>
      </c>
      <c r="D13" s="25">
        <v>0</v>
      </c>
      <c r="E13" s="1">
        <v>0</v>
      </c>
      <c r="F13" s="25">
        <v>0</v>
      </c>
    </row>
    <row r="14" spans="1:6" ht="16.5">
      <c r="A14" s="9">
        <v>10</v>
      </c>
      <c r="B14" s="11" t="s">
        <v>12</v>
      </c>
      <c r="C14" s="30">
        <v>0</v>
      </c>
      <c r="D14" s="32">
        <v>0</v>
      </c>
      <c r="E14" s="1">
        <v>0</v>
      </c>
      <c r="F14" s="23">
        <v>0</v>
      </c>
    </row>
    <row r="15" spans="1:6" ht="16.5">
      <c r="A15" s="9">
        <v>11</v>
      </c>
      <c r="B15" s="10" t="s">
        <v>13</v>
      </c>
      <c r="C15" s="23">
        <v>3</v>
      </c>
      <c r="D15" s="23">
        <v>2</v>
      </c>
      <c r="E15" s="1">
        <v>0</v>
      </c>
      <c r="F15" s="23">
        <v>5</v>
      </c>
    </row>
    <row r="16" spans="1:6" ht="16.5">
      <c r="A16" s="9">
        <v>12</v>
      </c>
      <c r="B16" s="10" t="s">
        <v>14</v>
      </c>
      <c r="C16" s="23">
        <v>0</v>
      </c>
      <c r="D16" s="23">
        <v>0</v>
      </c>
      <c r="E16" s="1">
        <v>0</v>
      </c>
      <c r="F16" s="23">
        <v>0</v>
      </c>
    </row>
    <row r="17" spans="1:6" ht="16.5">
      <c r="A17" s="9">
        <v>14</v>
      </c>
      <c r="B17" s="10" t="s">
        <v>15</v>
      </c>
      <c r="C17" s="23">
        <v>2</v>
      </c>
      <c r="D17" s="23">
        <v>0</v>
      </c>
      <c r="E17" s="1">
        <v>0</v>
      </c>
      <c r="F17" s="23">
        <v>2</v>
      </c>
    </row>
    <row r="18" spans="1:6" ht="16.5">
      <c r="A18" s="9">
        <v>15</v>
      </c>
      <c r="B18" s="10" t="s">
        <v>16</v>
      </c>
      <c r="C18" s="23">
        <v>0</v>
      </c>
      <c r="D18" s="23">
        <v>0</v>
      </c>
      <c r="E18" s="1">
        <v>0</v>
      </c>
      <c r="F18" s="23">
        <v>0</v>
      </c>
    </row>
    <row r="19" spans="1:6" ht="16.5">
      <c r="A19" s="9">
        <v>17</v>
      </c>
      <c r="B19" s="10" t="s">
        <v>17</v>
      </c>
      <c r="C19" s="23">
        <v>10</v>
      </c>
      <c r="D19" s="23">
        <v>2</v>
      </c>
      <c r="E19" s="1">
        <v>0</v>
      </c>
      <c r="F19" s="23">
        <v>12</v>
      </c>
    </row>
    <row r="20" spans="1:6" ht="16.5">
      <c r="A20" s="9">
        <v>20</v>
      </c>
      <c r="B20" s="10" t="s">
        <v>18</v>
      </c>
      <c r="C20" s="23">
        <v>2</v>
      </c>
      <c r="D20" s="23">
        <v>0</v>
      </c>
      <c r="E20" s="1">
        <v>0</v>
      </c>
      <c r="F20" s="23">
        <v>2</v>
      </c>
    </row>
    <row r="21" spans="1:6" ht="16.5">
      <c r="A21" s="9">
        <v>22</v>
      </c>
      <c r="B21" s="10" t="s">
        <v>19</v>
      </c>
      <c r="C21" s="23">
        <v>7</v>
      </c>
      <c r="D21" s="23">
        <v>0</v>
      </c>
      <c r="E21" s="1">
        <v>0</v>
      </c>
      <c r="F21" s="23">
        <v>7</v>
      </c>
    </row>
    <row r="22" spans="1:6" ht="16.5">
      <c r="A22" s="9">
        <v>25</v>
      </c>
      <c r="B22" s="10" t="s">
        <v>20</v>
      </c>
      <c r="C22" s="23">
        <v>8</v>
      </c>
      <c r="D22" s="23">
        <v>0</v>
      </c>
      <c r="E22" s="1">
        <v>0</v>
      </c>
      <c r="F22" s="23">
        <v>8</v>
      </c>
    </row>
    <row r="23" spans="1:6" ht="16.5">
      <c r="A23" s="9">
        <v>26</v>
      </c>
      <c r="B23" s="10" t="s">
        <v>21</v>
      </c>
      <c r="C23" s="23">
        <v>0</v>
      </c>
      <c r="D23" s="23">
        <v>0</v>
      </c>
      <c r="E23" s="1">
        <v>0</v>
      </c>
      <c r="F23" s="23">
        <v>0</v>
      </c>
    </row>
    <row r="24" spans="1:6" ht="16.5">
      <c r="A24" s="9">
        <v>27</v>
      </c>
      <c r="B24" s="10" t="s">
        <v>22</v>
      </c>
      <c r="C24" s="23">
        <v>5</v>
      </c>
      <c r="D24" s="23">
        <v>2</v>
      </c>
      <c r="E24" s="1">
        <v>0</v>
      </c>
      <c r="F24" s="23">
        <v>7</v>
      </c>
    </row>
    <row r="25" spans="1:6">
      <c r="A25" s="16"/>
      <c r="B25" s="16" t="s">
        <v>27</v>
      </c>
      <c r="C25" s="31">
        <f>SUM(C8:C24)</f>
        <v>90</v>
      </c>
      <c r="D25" s="31">
        <f t="shared" ref="D25:F25" si="0">SUM(D8:D24)</f>
        <v>10</v>
      </c>
      <c r="E25" s="31">
        <f t="shared" si="0"/>
        <v>0</v>
      </c>
      <c r="F25" s="31">
        <f t="shared" si="0"/>
        <v>100</v>
      </c>
    </row>
  </sheetData>
  <mergeCells count="6">
    <mergeCell ref="A4:A5"/>
    <mergeCell ref="B4:B5"/>
    <mergeCell ref="C4:F4"/>
    <mergeCell ref="A1:F1"/>
    <mergeCell ref="A2:F2"/>
    <mergeCell ref="A3:F3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view="pageBreakPreview" topLeftCell="A4" zoomScale="85" zoomScaleNormal="85" zoomScaleSheetLayoutView="85" workbookViewId="0">
      <selection activeCell="D17" sqref="D17"/>
    </sheetView>
  </sheetViews>
  <sheetFormatPr defaultRowHeight="1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>
      <c r="A1" s="64" t="s">
        <v>145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15.75">
      <c r="A4" s="33"/>
      <c r="B4" s="29"/>
      <c r="C4" s="54" t="s">
        <v>23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</row>
    <row r="5" spans="1:18" ht="19.5" customHeight="1">
      <c r="A5" s="60" t="s">
        <v>61</v>
      </c>
      <c r="B5" s="62" t="s">
        <v>74</v>
      </c>
      <c r="C5" s="57" t="s">
        <v>137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57" t="s">
        <v>138</v>
      </c>
      <c r="P5" s="58"/>
      <c r="Q5" s="58"/>
      <c r="R5" s="59"/>
    </row>
    <row r="6" spans="1:18" ht="16.5" hidden="1" customHeight="1">
      <c r="A6" s="60"/>
      <c r="B6" s="63"/>
      <c r="C6" s="49" t="s">
        <v>24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66" t="s">
        <v>25</v>
      </c>
      <c r="P6" s="66"/>
      <c r="Q6" s="49"/>
      <c r="R6" s="49"/>
    </row>
    <row r="7" spans="1:18" ht="33.75" customHeight="1">
      <c r="A7" s="60"/>
      <c r="B7" s="63"/>
      <c r="C7" s="49" t="s">
        <v>125</v>
      </c>
      <c r="D7" s="49"/>
      <c r="E7" s="49"/>
      <c r="F7" s="49" t="s">
        <v>139</v>
      </c>
      <c r="G7" s="49"/>
      <c r="H7" s="49"/>
      <c r="I7" s="49" t="s">
        <v>140</v>
      </c>
      <c r="J7" s="49"/>
      <c r="K7" s="49"/>
      <c r="L7" s="49" t="s">
        <v>26</v>
      </c>
      <c r="M7" s="49"/>
      <c r="N7" s="49"/>
      <c r="O7" s="68" t="s">
        <v>125</v>
      </c>
      <c r="P7" s="68" t="s">
        <v>142</v>
      </c>
      <c r="Q7" s="49" t="s">
        <v>141</v>
      </c>
      <c r="R7" s="66" t="s">
        <v>124</v>
      </c>
    </row>
    <row r="8" spans="1:18" ht="18" customHeight="1">
      <c r="A8" s="60"/>
      <c r="B8" s="63"/>
      <c r="C8" s="49" t="s">
        <v>28</v>
      </c>
      <c r="D8" s="49" t="s">
        <v>29</v>
      </c>
      <c r="E8" s="26" t="s">
        <v>27</v>
      </c>
      <c r="F8" s="49" t="s">
        <v>28</v>
      </c>
      <c r="G8" s="49" t="s">
        <v>29</v>
      </c>
      <c r="H8" s="26" t="s">
        <v>27</v>
      </c>
      <c r="I8" s="49" t="s">
        <v>28</v>
      </c>
      <c r="J8" s="49" t="s">
        <v>29</v>
      </c>
      <c r="K8" s="26" t="s">
        <v>27</v>
      </c>
      <c r="L8" s="49" t="s">
        <v>28</v>
      </c>
      <c r="M8" s="49" t="s">
        <v>29</v>
      </c>
      <c r="N8" s="26" t="s">
        <v>27</v>
      </c>
      <c r="O8" s="49"/>
      <c r="P8" s="49"/>
      <c r="Q8" s="49"/>
      <c r="R8" s="67"/>
    </row>
    <row r="9" spans="1:18" ht="16.5">
      <c r="A9" s="60"/>
      <c r="B9" s="63"/>
      <c r="C9" s="49"/>
      <c r="D9" s="49"/>
      <c r="E9" s="27" t="s">
        <v>30</v>
      </c>
      <c r="F9" s="49"/>
      <c r="G9" s="49"/>
      <c r="H9" s="27" t="s">
        <v>31</v>
      </c>
      <c r="I9" s="49"/>
      <c r="J9" s="49"/>
      <c r="K9" s="27" t="s">
        <v>32</v>
      </c>
      <c r="L9" s="49"/>
      <c r="M9" s="49"/>
      <c r="N9" s="27" t="s">
        <v>30</v>
      </c>
      <c r="O9" s="49"/>
      <c r="P9" s="49"/>
      <c r="Q9" s="49"/>
      <c r="R9" s="68"/>
    </row>
    <row r="10" spans="1:18" ht="16.5">
      <c r="A10" s="61"/>
      <c r="B10" s="63"/>
      <c r="C10" s="1">
        <v>7</v>
      </c>
      <c r="D10" s="1">
        <v>8</v>
      </c>
      <c r="E10" s="1">
        <v>9</v>
      </c>
      <c r="F10" s="1">
        <v>10</v>
      </c>
      <c r="G10" s="1">
        <v>11</v>
      </c>
      <c r="H10" s="1">
        <v>12</v>
      </c>
      <c r="I10" s="1">
        <v>13</v>
      </c>
      <c r="J10" s="1">
        <v>14</v>
      </c>
      <c r="K10" s="1">
        <v>15</v>
      </c>
      <c r="L10" s="1">
        <v>16</v>
      </c>
      <c r="M10" s="1">
        <v>17</v>
      </c>
      <c r="N10" s="1">
        <v>18</v>
      </c>
      <c r="O10" s="1">
        <v>19</v>
      </c>
      <c r="P10" s="1">
        <v>20</v>
      </c>
      <c r="Q10" s="1">
        <v>21</v>
      </c>
      <c r="R10" s="1">
        <v>22</v>
      </c>
    </row>
    <row r="11" spans="1:18" ht="16.5">
      <c r="A11" s="20"/>
      <c r="B11" s="19" t="s">
        <v>122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6.5">
      <c r="A12" s="9">
        <v>2</v>
      </c>
      <c r="B12" s="10" t="s">
        <v>6</v>
      </c>
      <c r="C12" s="4">
        <v>1814</v>
      </c>
      <c r="D12" s="4">
        <v>0</v>
      </c>
      <c r="E12" s="4">
        <f>C12+D12</f>
        <v>1814</v>
      </c>
      <c r="F12" s="4">
        <v>132</v>
      </c>
      <c r="G12" s="16">
        <v>0</v>
      </c>
      <c r="H12" s="4">
        <f>F12+G12</f>
        <v>132</v>
      </c>
      <c r="I12" s="4">
        <v>27</v>
      </c>
      <c r="J12" s="16">
        <v>0</v>
      </c>
      <c r="K12" s="4">
        <f>I12+J12</f>
        <v>27</v>
      </c>
      <c r="L12" s="4">
        <v>1919</v>
      </c>
      <c r="M12" s="4">
        <v>0</v>
      </c>
      <c r="N12" s="4">
        <f>L12+M12</f>
        <v>1919</v>
      </c>
      <c r="O12" s="4">
        <v>0</v>
      </c>
      <c r="P12" s="28">
        <v>0</v>
      </c>
      <c r="Q12" s="28">
        <v>0</v>
      </c>
      <c r="R12" s="28">
        <v>0</v>
      </c>
    </row>
    <row r="13" spans="1:18" ht="16.5">
      <c r="A13" s="9">
        <v>3</v>
      </c>
      <c r="B13" s="10" t="s">
        <v>7</v>
      </c>
      <c r="C13" s="16">
        <v>141</v>
      </c>
      <c r="D13" s="16">
        <v>0</v>
      </c>
      <c r="E13" s="28">
        <f t="shared" ref="E13:E28" si="0">C13+D13</f>
        <v>141</v>
      </c>
      <c r="F13" s="16">
        <v>24</v>
      </c>
      <c r="G13" s="16">
        <v>0</v>
      </c>
      <c r="H13" s="28">
        <f t="shared" ref="H13:H28" si="1">F13+G13</f>
        <v>24</v>
      </c>
      <c r="I13" s="16">
        <v>38</v>
      </c>
      <c r="J13" s="16">
        <v>0</v>
      </c>
      <c r="K13" s="28">
        <f t="shared" ref="K13:K29" si="2">I13+J13</f>
        <v>38</v>
      </c>
      <c r="L13" s="16">
        <v>127</v>
      </c>
      <c r="M13" s="16">
        <v>0</v>
      </c>
      <c r="N13" s="28">
        <f t="shared" ref="N13:N29" si="3">L13+M13</f>
        <v>127</v>
      </c>
      <c r="O13" s="28">
        <v>0</v>
      </c>
      <c r="P13" s="28">
        <v>0</v>
      </c>
      <c r="Q13" s="28">
        <v>0</v>
      </c>
      <c r="R13" s="28">
        <v>0</v>
      </c>
    </row>
    <row r="14" spans="1:18" ht="16.5">
      <c r="A14" s="9">
        <v>5</v>
      </c>
      <c r="B14" s="10" t="s">
        <v>8</v>
      </c>
      <c r="C14" s="16">
        <v>0</v>
      </c>
      <c r="D14" s="16">
        <v>0</v>
      </c>
      <c r="E14" s="28">
        <f t="shared" si="0"/>
        <v>0</v>
      </c>
      <c r="F14" s="16">
        <v>0</v>
      </c>
      <c r="G14" s="16">
        <v>0</v>
      </c>
      <c r="H14" s="28">
        <f t="shared" si="1"/>
        <v>0</v>
      </c>
      <c r="I14" s="16">
        <v>0</v>
      </c>
      <c r="J14" s="16">
        <v>0</v>
      </c>
      <c r="K14" s="28">
        <f t="shared" si="2"/>
        <v>0</v>
      </c>
      <c r="L14" s="16">
        <v>0</v>
      </c>
      <c r="M14" s="16">
        <v>0</v>
      </c>
      <c r="N14" s="28">
        <f t="shared" si="3"/>
        <v>0</v>
      </c>
      <c r="O14" s="28">
        <v>0</v>
      </c>
      <c r="P14" s="28">
        <v>0</v>
      </c>
      <c r="Q14" s="28">
        <v>0</v>
      </c>
      <c r="R14" s="28">
        <v>0</v>
      </c>
    </row>
    <row r="15" spans="1:18" ht="16.5">
      <c r="A15" s="9">
        <v>6</v>
      </c>
      <c r="B15" s="10" t="s">
        <v>9</v>
      </c>
      <c r="C15" s="16">
        <v>30</v>
      </c>
      <c r="D15" s="16">
        <v>0</v>
      </c>
      <c r="E15" s="28">
        <f t="shared" si="0"/>
        <v>30</v>
      </c>
      <c r="F15" s="16">
        <v>0</v>
      </c>
      <c r="G15" s="16">
        <v>0</v>
      </c>
      <c r="H15" s="28">
        <f t="shared" si="1"/>
        <v>0</v>
      </c>
      <c r="I15" s="16">
        <v>0</v>
      </c>
      <c r="J15" s="16">
        <v>0</v>
      </c>
      <c r="K15" s="28">
        <f t="shared" si="2"/>
        <v>0</v>
      </c>
      <c r="L15" s="16">
        <v>30</v>
      </c>
      <c r="M15" s="16">
        <v>0</v>
      </c>
      <c r="N15" s="28">
        <f t="shared" si="3"/>
        <v>30</v>
      </c>
      <c r="O15" s="28">
        <v>0</v>
      </c>
      <c r="P15" s="28">
        <v>0</v>
      </c>
      <c r="Q15" s="28">
        <v>0</v>
      </c>
      <c r="R15" s="28">
        <v>0</v>
      </c>
    </row>
    <row r="16" spans="1:18" ht="16.5">
      <c r="A16" s="9">
        <v>8</v>
      </c>
      <c r="B16" s="10" t="s">
        <v>10</v>
      </c>
      <c r="C16" s="16">
        <v>0</v>
      </c>
      <c r="D16" s="16">
        <v>44</v>
      </c>
      <c r="E16" s="28">
        <f t="shared" si="0"/>
        <v>44</v>
      </c>
      <c r="F16" s="16">
        <v>0</v>
      </c>
      <c r="G16" s="16">
        <v>0</v>
      </c>
      <c r="H16" s="28">
        <f t="shared" si="1"/>
        <v>0</v>
      </c>
      <c r="I16" s="16">
        <v>0</v>
      </c>
      <c r="J16" s="16">
        <v>0</v>
      </c>
      <c r="K16" s="28">
        <f t="shared" si="2"/>
        <v>0</v>
      </c>
      <c r="L16" s="16">
        <v>0</v>
      </c>
      <c r="M16" s="16">
        <v>44</v>
      </c>
      <c r="N16" s="28">
        <f t="shared" si="3"/>
        <v>44</v>
      </c>
      <c r="O16" s="28">
        <v>0</v>
      </c>
      <c r="P16" s="28">
        <v>0</v>
      </c>
      <c r="Q16" s="28">
        <v>0</v>
      </c>
      <c r="R16" s="28">
        <v>0</v>
      </c>
    </row>
    <row r="17" spans="1:18" ht="16.5">
      <c r="A17" s="9">
        <v>9</v>
      </c>
      <c r="B17" s="10" t="s">
        <v>11</v>
      </c>
      <c r="C17" s="16">
        <v>0</v>
      </c>
      <c r="D17" s="16">
        <v>0</v>
      </c>
      <c r="E17" s="28">
        <f t="shared" si="0"/>
        <v>0</v>
      </c>
      <c r="F17" s="16">
        <v>0</v>
      </c>
      <c r="G17" s="16">
        <v>0</v>
      </c>
      <c r="H17" s="28">
        <f t="shared" si="1"/>
        <v>0</v>
      </c>
      <c r="I17" s="16">
        <v>0</v>
      </c>
      <c r="J17" s="16">
        <v>0</v>
      </c>
      <c r="K17" s="28">
        <f t="shared" si="2"/>
        <v>0</v>
      </c>
      <c r="L17" s="16">
        <v>0</v>
      </c>
      <c r="M17" s="16">
        <v>0</v>
      </c>
      <c r="N17" s="28">
        <f t="shared" si="3"/>
        <v>0</v>
      </c>
      <c r="O17" s="28">
        <v>0</v>
      </c>
      <c r="P17" s="28">
        <v>0</v>
      </c>
      <c r="Q17" s="28">
        <v>0</v>
      </c>
      <c r="R17" s="28">
        <v>0</v>
      </c>
    </row>
    <row r="18" spans="1:18" ht="16.5">
      <c r="A18" s="9">
        <v>10</v>
      </c>
      <c r="B18" s="11" t="s">
        <v>12</v>
      </c>
      <c r="C18" s="16">
        <v>0</v>
      </c>
      <c r="D18" s="16">
        <v>0</v>
      </c>
      <c r="E18" s="28">
        <f t="shared" si="0"/>
        <v>0</v>
      </c>
      <c r="F18" s="16">
        <v>0</v>
      </c>
      <c r="G18" s="16">
        <v>0</v>
      </c>
      <c r="H18" s="28">
        <f t="shared" si="1"/>
        <v>0</v>
      </c>
      <c r="I18" s="16">
        <v>0</v>
      </c>
      <c r="J18" s="16">
        <v>0</v>
      </c>
      <c r="K18" s="28">
        <f t="shared" si="2"/>
        <v>0</v>
      </c>
      <c r="L18" s="16">
        <v>0</v>
      </c>
      <c r="M18" s="16">
        <v>0</v>
      </c>
      <c r="N18" s="28">
        <f t="shared" si="3"/>
        <v>0</v>
      </c>
      <c r="O18" s="28">
        <v>0</v>
      </c>
      <c r="P18" s="28">
        <v>0</v>
      </c>
      <c r="Q18" s="28">
        <v>0</v>
      </c>
      <c r="R18" s="28">
        <v>0</v>
      </c>
    </row>
    <row r="19" spans="1:18" ht="16.5">
      <c r="A19" s="9">
        <v>11</v>
      </c>
      <c r="B19" s="10" t="s">
        <v>13</v>
      </c>
      <c r="C19" s="16">
        <v>60</v>
      </c>
      <c r="D19" s="16">
        <v>0</v>
      </c>
      <c r="E19" s="28">
        <f t="shared" si="0"/>
        <v>60</v>
      </c>
      <c r="F19" s="16">
        <v>112</v>
      </c>
      <c r="G19" s="16">
        <v>0</v>
      </c>
      <c r="H19" s="28">
        <f t="shared" si="1"/>
        <v>112</v>
      </c>
      <c r="I19" s="16">
        <v>40</v>
      </c>
      <c r="J19" s="16">
        <v>0</v>
      </c>
      <c r="K19" s="28">
        <f t="shared" si="2"/>
        <v>40</v>
      </c>
      <c r="L19" s="16">
        <v>132</v>
      </c>
      <c r="M19" s="16">
        <v>0</v>
      </c>
      <c r="N19" s="28">
        <f t="shared" si="3"/>
        <v>132</v>
      </c>
      <c r="O19" s="28">
        <v>0</v>
      </c>
      <c r="P19" s="28">
        <v>0</v>
      </c>
      <c r="Q19" s="28">
        <v>0</v>
      </c>
      <c r="R19" s="28">
        <v>0</v>
      </c>
    </row>
    <row r="20" spans="1:18" ht="16.5">
      <c r="A20" s="9">
        <v>12</v>
      </c>
      <c r="B20" s="10" t="s">
        <v>14</v>
      </c>
      <c r="C20" s="16">
        <v>0</v>
      </c>
      <c r="D20" s="16">
        <v>0</v>
      </c>
      <c r="E20" s="28">
        <f t="shared" si="0"/>
        <v>0</v>
      </c>
      <c r="F20" s="16">
        <v>0</v>
      </c>
      <c r="G20" s="16">
        <v>0</v>
      </c>
      <c r="H20" s="28">
        <f t="shared" si="1"/>
        <v>0</v>
      </c>
      <c r="I20" s="16">
        <v>0</v>
      </c>
      <c r="J20" s="16">
        <v>0</v>
      </c>
      <c r="K20" s="28">
        <f t="shared" si="2"/>
        <v>0</v>
      </c>
      <c r="L20" s="16">
        <v>0</v>
      </c>
      <c r="M20" s="16"/>
      <c r="N20" s="28">
        <f t="shared" si="3"/>
        <v>0</v>
      </c>
      <c r="O20" s="28">
        <v>0</v>
      </c>
      <c r="P20" s="28">
        <v>0</v>
      </c>
      <c r="Q20" s="28">
        <v>0</v>
      </c>
      <c r="R20" s="28">
        <v>0</v>
      </c>
    </row>
    <row r="21" spans="1:18" ht="16.5">
      <c r="A21" s="9">
        <v>14</v>
      </c>
      <c r="B21" s="10" t="s">
        <v>15</v>
      </c>
      <c r="C21" s="16">
        <v>96</v>
      </c>
      <c r="D21" s="16">
        <v>9</v>
      </c>
      <c r="E21" s="28">
        <f t="shared" si="0"/>
        <v>105</v>
      </c>
      <c r="F21" s="16">
        <v>0</v>
      </c>
      <c r="G21" s="16">
        <v>0</v>
      </c>
      <c r="H21" s="28">
        <f t="shared" si="1"/>
        <v>0</v>
      </c>
      <c r="I21" s="16">
        <v>0</v>
      </c>
      <c r="J21" s="16">
        <v>0</v>
      </c>
      <c r="K21" s="28">
        <f t="shared" si="2"/>
        <v>0</v>
      </c>
      <c r="L21" s="16">
        <v>96</v>
      </c>
      <c r="M21" s="16">
        <v>9</v>
      </c>
      <c r="N21" s="28">
        <f t="shared" si="3"/>
        <v>105</v>
      </c>
      <c r="O21" s="28">
        <v>0</v>
      </c>
      <c r="P21" s="28">
        <v>0</v>
      </c>
      <c r="Q21" s="28">
        <v>0</v>
      </c>
      <c r="R21" s="28">
        <v>0</v>
      </c>
    </row>
    <row r="22" spans="1:18" ht="16.5">
      <c r="A22" s="9">
        <v>15</v>
      </c>
      <c r="B22" s="10" t="s">
        <v>16</v>
      </c>
      <c r="C22" s="16">
        <v>0</v>
      </c>
      <c r="D22" s="16">
        <v>0</v>
      </c>
      <c r="E22" s="28">
        <f t="shared" si="0"/>
        <v>0</v>
      </c>
      <c r="F22" s="16">
        <v>0</v>
      </c>
      <c r="G22" s="16">
        <v>0</v>
      </c>
      <c r="H22" s="28">
        <f t="shared" si="1"/>
        <v>0</v>
      </c>
      <c r="I22" s="16">
        <v>0</v>
      </c>
      <c r="J22" s="16">
        <v>0</v>
      </c>
      <c r="K22" s="28">
        <f t="shared" si="2"/>
        <v>0</v>
      </c>
      <c r="L22" s="16">
        <v>0</v>
      </c>
      <c r="M22" s="16">
        <v>0</v>
      </c>
      <c r="N22" s="28">
        <f t="shared" si="3"/>
        <v>0</v>
      </c>
      <c r="O22" s="28">
        <v>0</v>
      </c>
      <c r="P22" s="28">
        <v>0</v>
      </c>
      <c r="Q22" s="28">
        <v>0</v>
      </c>
      <c r="R22" s="28">
        <v>0</v>
      </c>
    </row>
    <row r="23" spans="1:18" ht="16.5">
      <c r="A23" s="9">
        <v>17</v>
      </c>
      <c r="B23" s="10" t="s">
        <v>17</v>
      </c>
      <c r="C23" s="16">
        <v>217</v>
      </c>
      <c r="D23" s="16">
        <v>8</v>
      </c>
      <c r="E23" s="28">
        <f t="shared" si="0"/>
        <v>225</v>
      </c>
      <c r="F23" s="16">
        <v>65</v>
      </c>
      <c r="G23" s="16">
        <v>5</v>
      </c>
      <c r="H23" s="28">
        <f t="shared" si="1"/>
        <v>70</v>
      </c>
      <c r="I23" s="16">
        <v>39</v>
      </c>
      <c r="J23" s="16">
        <v>0</v>
      </c>
      <c r="K23" s="28">
        <f t="shared" si="2"/>
        <v>39</v>
      </c>
      <c r="L23" s="16">
        <v>243</v>
      </c>
      <c r="M23" s="16">
        <v>13</v>
      </c>
      <c r="N23" s="28">
        <f t="shared" si="3"/>
        <v>256</v>
      </c>
      <c r="O23" s="28">
        <v>0</v>
      </c>
      <c r="P23" s="28">
        <v>0</v>
      </c>
      <c r="Q23" s="28">
        <v>0</v>
      </c>
      <c r="R23" s="28">
        <v>0</v>
      </c>
    </row>
    <row r="24" spans="1:18" ht="16.5">
      <c r="A24" s="9">
        <v>20</v>
      </c>
      <c r="B24" s="10" t="s">
        <v>18</v>
      </c>
      <c r="C24" s="16">
        <v>372</v>
      </c>
      <c r="D24" s="16">
        <v>0</v>
      </c>
      <c r="E24" s="28">
        <f t="shared" si="0"/>
        <v>372</v>
      </c>
      <c r="F24" s="16">
        <v>0</v>
      </c>
      <c r="G24" s="16">
        <v>0</v>
      </c>
      <c r="H24" s="28">
        <f t="shared" si="1"/>
        <v>0</v>
      </c>
      <c r="I24" s="16">
        <v>0</v>
      </c>
      <c r="J24" s="16">
        <v>0</v>
      </c>
      <c r="K24" s="28">
        <f t="shared" si="2"/>
        <v>0</v>
      </c>
      <c r="L24" s="16">
        <v>372</v>
      </c>
      <c r="M24" s="16">
        <v>0</v>
      </c>
      <c r="N24" s="28">
        <f t="shared" si="3"/>
        <v>372</v>
      </c>
      <c r="O24" s="28">
        <v>0</v>
      </c>
      <c r="P24" s="28">
        <v>0</v>
      </c>
      <c r="Q24" s="28">
        <v>0</v>
      </c>
      <c r="R24" s="28">
        <v>0</v>
      </c>
    </row>
    <row r="25" spans="1:18" ht="16.5">
      <c r="A25" s="9">
        <v>22</v>
      </c>
      <c r="B25" s="10" t="s">
        <v>19</v>
      </c>
      <c r="C25" s="16">
        <v>409</v>
      </c>
      <c r="D25" s="16">
        <v>37</v>
      </c>
      <c r="E25" s="28">
        <f t="shared" si="0"/>
        <v>446</v>
      </c>
      <c r="F25" s="16">
        <v>0</v>
      </c>
      <c r="G25" s="16">
        <v>35</v>
      </c>
      <c r="H25" s="28">
        <f t="shared" si="1"/>
        <v>35</v>
      </c>
      <c r="I25" s="16">
        <v>0</v>
      </c>
      <c r="J25" s="16">
        <v>0</v>
      </c>
      <c r="K25" s="28">
        <f t="shared" si="2"/>
        <v>0</v>
      </c>
      <c r="L25" s="16">
        <v>409</v>
      </c>
      <c r="M25" s="16">
        <v>72</v>
      </c>
      <c r="N25" s="28">
        <f t="shared" si="3"/>
        <v>481</v>
      </c>
      <c r="O25" s="28">
        <v>0</v>
      </c>
      <c r="P25" s="28">
        <v>0</v>
      </c>
      <c r="Q25" s="28">
        <v>0</v>
      </c>
      <c r="R25" s="28">
        <v>0</v>
      </c>
    </row>
    <row r="26" spans="1:18" ht="16.5">
      <c r="A26" s="9">
        <v>25</v>
      </c>
      <c r="B26" s="10" t="s">
        <v>20</v>
      </c>
      <c r="C26" s="16">
        <v>445</v>
      </c>
      <c r="D26" s="16">
        <v>20</v>
      </c>
      <c r="E26" s="28">
        <f t="shared" si="0"/>
        <v>465</v>
      </c>
      <c r="F26" s="16">
        <v>0</v>
      </c>
      <c r="G26" s="16">
        <v>0</v>
      </c>
      <c r="H26" s="28">
        <f t="shared" si="1"/>
        <v>0</v>
      </c>
      <c r="I26" s="16">
        <v>0</v>
      </c>
      <c r="J26" s="16">
        <v>0</v>
      </c>
      <c r="K26" s="28">
        <f t="shared" si="2"/>
        <v>0</v>
      </c>
      <c r="L26" s="16">
        <v>445</v>
      </c>
      <c r="M26" s="16">
        <v>20</v>
      </c>
      <c r="N26" s="28">
        <f t="shared" si="3"/>
        <v>465</v>
      </c>
      <c r="O26" s="28">
        <v>0</v>
      </c>
      <c r="P26" s="28">
        <v>0</v>
      </c>
      <c r="Q26" s="28">
        <v>0</v>
      </c>
      <c r="R26" s="28">
        <v>0</v>
      </c>
    </row>
    <row r="27" spans="1:18" ht="16.5">
      <c r="A27" s="9">
        <v>26</v>
      </c>
      <c r="B27" s="10" t="s">
        <v>21</v>
      </c>
      <c r="C27" s="16">
        <v>0</v>
      </c>
      <c r="D27" s="16">
        <v>0</v>
      </c>
      <c r="E27" s="28">
        <f t="shared" si="0"/>
        <v>0</v>
      </c>
      <c r="F27" s="16">
        <v>0</v>
      </c>
      <c r="G27" s="16">
        <v>0</v>
      </c>
      <c r="H27" s="28">
        <f t="shared" si="1"/>
        <v>0</v>
      </c>
      <c r="I27" s="16">
        <v>0</v>
      </c>
      <c r="J27" s="16">
        <v>0</v>
      </c>
      <c r="K27" s="28">
        <f t="shared" si="2"/>
        <v>0</v>
      </c>
      <c r="L27" s="16">
        <v>0</v>
      </c>
      <c r="M27" s="16">
        <v>0</v>
      </c>
      <c r="N27" s="28">
        <f t="shared" si="3"/>
        <v>0</v>
      </c>
      <c r="O27" s="28">
        <v>0</v>
      </c>
      <c r="P27" s="28">
        <v>0</v>
      </c>
      <c r="Q27" s="28">
        <v>0</v>
      </c>
      <c r="R27" s="28">
        <v>0</v>
      </c>
    </row>
    <row r="28" spans="1:18" ht="16.5">
      <c r="A28" s="9">
        <v>27</v>
      </c>
      <c r="B28" s="10" t="s">
        <v>22</v>
      </c>
      <c r="C28" s="16">
        <v>50</v>
      </c>
      <c r="D28" s="16">
        <v>80</v>
      </c>
      <c r="E28" s="28">
        <f t="shared" si="0"/>
        <v>130</v>
      </c>
      <c r="F28" s="16">
        <v>61</v>
      </c>
      <c r="G28" s="16">
        <v>0</v>
      </c>
      <c r="H28" s="28">
        <f t="shared" si="1"/>
        <v>61</v>
      </c>
      <c r="I28" s="16">
        <v>0</v>
      </c>
      <c r="J28" s="16">
        <v>0</v>
      </c>
      <c r="K28" s="28">
        <f t="shared" si="2"/>
        <v>0</v>
      </c>
      <c r="L28" s="16">
        <v>111</v>
      </c>
      <c r="M28" s="16">
        <v>80</v>
      </c>
      <c r="N28" s="28">
        <f t="shared" si="3"/>
        <v>191</v>
      </c>
      <c r="O28" s="28">
        <v>0</v>
      </c>
      <c r="P28" s="28">
        <v>0</v>
      </c>
      <c r="Q28" s="28">
        <v>0</v>
      </c>
      <c r="R28" s="28">
        <v>0</v>
      </c>
    </row>
    <row r="29" spans="1:18" ht="16.5">
      <c r="A29" s="2"/>
      <c r="B29" s="10" t="s">
        <v>27</v>
      </c>
      <c r="C29" s="16">
        <f>SUM(C12:C28)</f>
        <v>3634</v>
      </c>
      <c r="D29" s="16">
        <f>SUM(D12:D28)</f>
        <v>198</v>
      </c>
      <c r="E29" s="28">
        <f>C29+D29</f>
        <v>3832</v>
      </c>
      <c r="F29" s="16">
        <f>SUM(F12:F28)</f>
        <v>394</v>
      </c>
      <c r="G29" s="16">
        <f>SUM(G12:G28)</f>
        <v>40</v>
      </c>
      <c r="H29" s="28">
        <f>F29+G29</f>
        <v>434</v>
      </c>
      <c r="I29" s="16">
        <f>SUM(I12:I28)</f>
        <v>144</v>
      </c>
      <c r="J29" s="16">
        <f>SUM(J12:J28)</f>
        <v>0</v>
      </c>
      <c r="K29" s="28">
        <f t="shared" si="2"/>
        <v>144</v>
      </c>
      <c r="L29" s="16">
        <f>SUM(L12:L28)</f>
        <v>3884</v>
      </c>
      <c r="M29" s="16">
        <f>SUM(M12:M28)</f>
        <v>238</v>
      </c>
      <c r="N29" s="28">
        <f t="shared" si="3"/>
        <v>4122</v>
      </c>
      <c r="O29" s="28">
        <v>0</v>
      </c>
      <c r="P29" s="28">
        <v>0</v>
      </c>
      <c r="Q29" s="28">
        <v>0</v>
      </c>
      <c r="R29" s="28">
        <v>0</v>
      </c>
    </row>
  </sheetData>
  <mergeCells count="24">
    <mergeCell ref="A1:R3"/>
    <mergeCell ref="R7:R9"/>
    <mergeCell ref="O7:O9"/>
    <mergeCell ref="P7:P9"/>
    <mergeCell ref="Q7:Q9"/>
    <mergeCell ref="L8:L9"/>
    <mergeCell ref="M8:M9"/>
    <mergeCell ref="C8:C9"/>
    <mergeCell ref="D8:D9"/>
    <mergeCell ref="F8:F9"/>
    <mergeCell ref="G8:G9"/>
    <mergeCell ref="I8:I9"/>
    <mergeCell ref="J8:J9"/>
    <mergeCell ref="C6:N6"/>
    <mergeCell ref="O6:R6"/>
    <mergeCell ref="C7:E7"/>
    <mergeCell ref="C4:R4"/>
    <mergeCell ref="C5:N5"/>
    <mergeCell ref="O5:R5"/>
    <mergeCell ref="A5:A10"/>
    <mergeCell ref="B5:B10"/>
    <mergeCell ref="F7:H7"/>
    <mergeCell ref="I7:K7"/>
    <mergeCell ref="L7:N7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topLeftCell="C1" zoomScaleNormal="85" zoomScaleSheetLayoutView="100" workbookViewId="0">
      <selection activeCell="L29" sqref="L29"/>
    </sheetView>
  </sheetViews>
  <sheetFormatPr defaultRowHeight="15.75"/>
  <cols>
    <col min="1" max="1" width="9.140625" style="13"/>
    <col min="2" max="2" width="34.140625" style="13" customWidth="1"/>
    <col min="3" max="3" width="12.140625" style="13" customWidth="1"/>
    <col min="4" max="4" width="11" style="13" customWidth="1"/>
    <col min="5" max="5" width="12.85546875" style="13" customWidth="1"/>
    <col min="6" max="6" width="13.140625" style="13" customWidth="1"/>
    <col min="7" max="7" width="13" style="13" customWidth="1"/>
    <col min="8" max="8" width="11" style="13" customWidth="1"/>
    <col min="9" max="9" width="11.140625" style="13" customWidth="1"/>
    <col min="10" max="10" width="12.140625" style="13" customWidth="1"/>
    <col min="11" max="11" width="12.7109375" style="13" customWidth="1"/>
    <col min="12" max="12" width="11.28515625" style="13" customWidth="1"/>
    <col min="13" max="13" width="10.42578125" style="13" customWidth="1"/>
    <col min="14" max="14" width="10.140625" style="13" customWidth="1"/>
    <col min="15" max="15" width="12.140625" style="13" customWidth="1"/>
    <col min="16" max="16384" width="9.140625" style="13"/>
  </cols>
  <sheetData>
    <row r="1" spans="1:17">
      <c r="A1" s="74" t="s">
        <v>144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7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7">
      <c r="A5" s="71" t="s">
        <v>61</v>
      </c>
      <c r="B5" s="69" t="s">
        <v>74</v>
      </c>
      <c r="C5" s="76" t="s">
        <v>33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7">
      <c r="A6" s="72"/>
      <c r="B6" s="70"/>
      <c r="C6" s="76" t="s">
        <v>34</v>
      </c>
      <c r="D6" s="76"/>
      <c r="E6" s="76"/>
      <c r="F6" s="76"/>
      <c r="G6" s="76"/>
      <c r="H6" s="76"/>
      <c r="I6" s="76" t="s">
        <v>35</v>
      </c>
      <c r="J6" s="76"/>
      <c r="K6" s="76"/>
      <c r="L6" s="76"/>
      <c r="M6" s="76" t="s">
        <v>36</v>
      </c>
      <c r="N6" s="76"/>
      <c r="O6" s="76"/>
    </row>
    <row r="7" spans="1:17" ht="16.5" customHeight="1">
      <c r="A7" s="72"/>
      <c r="B7" s="70"/>
      <c r="C7" s="76" t="s">
        <v>37</v>
      </c>
      <c r="D7" s="76"/>
      <c r="E7" s="76"/>
      <c r="F7" s="76"/>
      <c r="G7" s="76" t="s">
        <v>38</v>
      </c>
      <c r="H7" s="77" t="s">
        <v>45</v>
      </c>
      <c r="I7" s="76" t="s">
        <v>39</v>
      </c>
      <c r="J7" s="76"/>
      <c r="K7" s="76"/>
      <c r="L7" s="76"/>
      <c r="M7" s="76" t="s">
        <v>125</v>
      </c>
      <c r="N7" s="76"/>
      <c r="O7" s="76"/>
    </row>
    <row r="8" spans="1:17" ht="64.5" customHeight="1">
      <c r="A8" s="72"/>
      <c r="B8" s="70"/>
      <c r="C8" s="76" t="s">
        <v>135</v>
      </c>
      <c r="D8" s="76" t="s">
        <v>40</v>
      </c>
      <c r="E8" s="76" t="s">
        <v>41</v>
      </c>
      <c r="F8" s="77" t="s">
        <v>46</v>
      </c>
      <c r="G8" s="76"/>
      <c r="H8" s="78"/>
      <c r="I8" s="76" t="s">
        <v>143</v>
      </c>
      <c r="J8" s="76" t="s">
        <v>42</v>
      </c>
      <c r="K8" s="76" t="s">
        <v>49</v>
      </c>
      <c r="L8" s="80" t="s">
        <v>47</v>
      </c>
      <c r="M8" s="76" t="s">
        <v>43</v>
      </c>
      <c r="N8" s="76" t="s">
        <v>44</v>
      </c>
      <c r="O8" s="77" t="s">
        <v>48</v>
      </c>
      <c r="Q8" s="24"/>
    </row>
    <row r="9" spans="1:17" ht="17.25" hidden="1" customHeight="1">
      <c r="A9" s="72"/>
      <c r="B9" s="70"/>
      <c r="C9" s="76"/>
      <c r="D9" s="76"/>
      <c r="E9" s="76"/>
      <c r="F9" s="79"/>
      <c r="G9" s="76"/>
      <c r="H9" s="79"/>
      <c r="I9" s="76"/>
      <c r="J9" s="76"/>
      <c r="K9" s="76"/>
      <c r="L9" s="81"/>
      <c r="M9" s="76"/>
      <c r="N9" s="76"/>
      <c r="O9" s="79"/>
      <c r="Q9" s="3"/>
    </row>
    <row r="10" spans="1:17">
      <c r="A10" s="73"/>
      <c r="B10" s="62"/>
      <c r="C10" s="14">
        <v>23</v>
      </c>
      <c r="D10" s="14">
        <v>24</v>
      </c>
      <c r="E10" s="14">
        <v>25</v>
      </c>
      <c r="F10" s="14">
        <v>26</v>
      </c>
      <c r="G10" s="14">
        <v>27</v>
      </c>
      <c r="H10" s="14">
        <v>28</v>
      </c>
      <c r="I10" s="14">
        <v>29</v>
      </c>
      <c r="J10" s="14">
        <v>30</v>
      </c>
      <c r="K10" s="14">
        <v>31</v>
      </c>
      <c r="L10" s="14">
        <v>32</v>
      </c>
      <c r="M10" s="14">
        <v>33</v>
      </c>
      <c r="N10" s="14">
        <v>34</v>
      </c>
      <c r="O10" s="14">
        <v>35</v>
      </c>
      <c r="Q10" s="3"/>
    </row>
    <row r="11" spans="1:17">
      <c r="A11" s="16"/>
      <c r="B11" s="23" t="s">
        <v>122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3"/>
    </row>
    <row r="12" spans="1:17">
      <c r="A12" s="6">
        <v>2</v>
      </c>
      <c r="B12" s="7" t="s">
        <v>6</v>
      </c>
      <c r="C12" s="15">
        <v>7.55</v>
      </c>
      <c r="D12" s="16">
        <v>1.02</v>
      </c>
      <c r="E12" s="12">
        <v>0</v>
      </c>
      <c r="F12" s="12">
        <f>SUM(C12:E12)</f>
        <v>8.57</v>
      </c>
      <c r="G12" s="12">
        <v>2.37</v>
      </c>
      <c r="H12" s="12">
        <f>F12+G12</f>
        <v>10.940000000000001</v>
      </c>
      <c r="I12" s="34">
        <v>8.4499999999999993</v>
      </c>
      <c r="J12" s="40">
        <v>18.12</v>
      </c>
      <c r="K12" s="40">
        <v>16.52</v>
      </c>
      <c r="L12" s="12">
        <f>I12+J12-K12</f>
        <v>10.050000000000001</v>
      </c>
      <c r="M12" s="12">
        <v>0</v>
      </c>
      <c r="N12" s="34">
        <v>0</v>
      </c>
      <c r="O12" s="34">
        <v>0</v>
      </c>
      <c r="Q12" s="24"/>
    </row>
    <row r="13" spans="1:17">
      <c r="A13" s="6">
        <v>3</v>
      </c>
      <c r="B13" s="7" t="s">
        <v>7</v>
      </c>
      <c r="C13" s="16">
        <v>1.35</v>
      </c>
      <c r="D13" s="16">
        <v>0.1</v>
      </c>
      <c r="E13" s="34">
        <v>0</v>
      </c>
      <c r="F13" s="34">
        <f t="shared" ref="F13:F28" si="0">SUM(C13:E13)</f>
        <v>1.4500000000000002</v>
      </c>
      <c r="G13" s="34">
        <v>0</v>
      </c>
      <c r="H13" s="34">
        <f t="shared" ref="H13:H29" si="1">F13+G13</f>
        <v>1.4500000000000002</v>
      </c>
      <c r="I13" s="23">
        <v>1.1499999999999999</v>
      </c>
      <c r="J13" s="41">
        <v>4.0999999999999996</v>
      </c>
      <c r="K13" s="41">
        <v>3.71</v>
      </c>
      <c r="L13" s="34">
        <f t="shared" ref="L13:L29" si="2">I13+J13-K13</f>
        <v>1.54</v>
      </c>
      <c r="M13" s="34">
        <v>0</v>
      </c>
      <c r="N13" s="34">
        <v>0</v>
      </c>
      <c r="O13" s="34">
        <v>0</v>
      </c>
      <c r="Q13" s="24"/>
    </row>
    <row r="14" spans="1:17">
      <c r="A14" s="6">
        <v>5</v>
      </c>
      <c r="B14" s="7" t="s">
        <v>8</v>
      </c>
      <c r="C14" s="16">
        <v>0</v>
      </c>
      <c r="D14" s="13">
        <v>0</v>
      </c>
      <c r="E14" s="34">
        <v>0</v>
      </c>
      <c r="F14" s="34">
        <f t="shared" si="0"/>
        <v>0</v>
      </c>
      <c r="G14" s="34">
        <v>0</v>
      </c>
      <c r="H14" s="34">
        <f t="shared" si="1"/>
        <v>0</v>
      </c>
      <c r="I14" s="23">
        <v>0</v>
      </c>
      <c r="J14" s="41">
        <v>0</v>
      </c>
      <c r="K14" s="41">
        <v>0</v>
      </c>
      <c r="L14" s="34">
        <f t="shared" si="2"/>
        <v>0</v>
      </c>
      <c r="M14" s="34">
        <v>0</v>
      </c>
      <c r="N14" s="34">
        <v>0</v>
      </c>
      <c r="O14" s="34">
        <v>0</v>
      </c>
    </row>
    <row r="15" spans="1:17">
      <c r="A15" s="6">
        <v>6</v>
      </c>
      <c r="B15" s="7" t="s">
        <v>9</v>
      </c>
      <c r="C15" s="16">
        <v>0.1</v>
      </c>
      <c r="D15" s="16">
        <v>0</v>
      </c>
      <c r="E15" s="34">
        <v>0</v>
      </c>
      <c r="F15" s="34">
        <f t="shared" si="0"/>
        <v>0.1</v>
      </c>
      <c r="G15" s="34">
        <v>0</v>
      </c>
      <c r="H15" s="34">
        <f t="shared" si="1"/>
        <v>0.1</v>
      </c>
      <c r="I15" s="23">
        <v>0.1</v>
      </c>
      <c r="J15" s="41">
        <v>0.75</v>
      </c>
      <c r="K15" s="41">
        <v>0</v>
      </c>
      <c r="L15" s="34">
        <f t="shared" si="2"/>
        <v>0.85</v>
      </c>
      <c r="M15" s="34">
        <v>0</v>
      </c>
      <c r="N15" s="34">
        <v>0</v>
      </c>
      <c r="O15" s="34">
        <v>0</v>
      </c>
    </row>
    <row r="16" spans="1:17">
      <c r="A16" s="6">
        <v>8</v>
      </c>
      <c r="B16" s="7" t="s">
        <v>10</v>
      </c>
      <c r="C16" s="16">
        <v>0.4</v>
      </c>
      <c r="D16" s="16">
        <v>0</v>
      </c>
      <c r="E16" s="34">
        <v>0</v>
      </c>
      <c r="F16" s="34">
        <f t="shared" si="0"/>
        <v>0.4</v>
      </c>
      <c r="G16" s="34">
        <v>0</v>
      </c>
      <c r="H16" s="34">
        <f t="shared" si="1"/>
        <v>0.4</v>
      </c>
      <c r="I16" s="23">
        <v>0.4</v>
      </c>
      <c r="J16" s="41">
        <v>0</v>
      </c>
      <c r="K16" s="41">
        <v>0</v>
      </c>
      <c r="L16" s="34">
        <f t="shared" si="2"/>
        <v>0.4</v>
      </c>
      <c r="M16" s="34">
        <v>0</v>
      </c>
      <c r="N16" s="34">
        <v>0</v>
      </c>
      <c r="O16" s="34">
        <v>0</v>
      </c>
    </row>
    <row r="17" spans="1:15">
      <c r="A17" s="6">
        <v>9</v>
      </c>
      <c r="B17" s="7" t="s">
        <v>11</v>
      </c>
      <c r="C17" s="16">
        <v>0</v>
      </c>
      <c r="D17" s="16">
        <v>0</v>
      </c>
      <c r="E17" s="34">
        <v>0</v>
      </c>
      <c r="F17" s="34">
        <f t="shared" si="0"/>
        <v>0</v>
      </c>
      <c r="G17" s="34">
        <v>0</v>
      </c>
      <c r="H17" s="34">
        <f t="shared" si="1"/>
        <v>0</v>
      </c>
      <c r="I17" s="23">
        <v>0</v>
      </c>
      <c r="J17" s="41">
        <v>0</v>
      </c>
      <c r="K17" s="41">
        <v>0</v>
      </c>
      <c r="L17" s="34">
        <f t="shared" si="2"/>
        <v>0</v>
      </c>
      <c r="M17" s="34">
        <v>0</v>
      </c>
      <c r="N17" s="34">
        <v>0</v>
      </c>
      <c r="O17" s="34">
        <v>0</v>
      </c>
    </row>
    <row r="18" spans="1:15">
      <c r="A18" s="6">
        <v>10</v>
      </c>
      <c r="B18" s="8" t="s">
        <v>12</v>
      </c>
      <c r="C18" s="16">
        <v>0</v>
      </c>
      <c r="D18" s="16">
        <v>0</v>
      </c>
      <c r="E18" s="34">
        <v>0</v>
      </c>
      <c r="F18" s="34">
        <f t="shared" si="0"/>
        <v>0</v>
      </c>
      <c r="G18" s="34">
        <v>0</v>
      </c>
      <c r="H18" s="34">
        <f t="shared" si="1"/>
        <v>0</v>
      </c>
      <c r="I18" s="23">
        <v>0</v>
      </c>
      <c r="J18" s="41">
        <v>0</v>
      </c>
      <c r="K18" s="41">
        <v>0</v>
      </c>
      <c r="L18" s="34">
        <f t="shared" si="2"/>
        <v>0</v>
      </c>
      <c r="M18" s="34">
        <v>0</v>
      </c>
      <c r="N18" s="34">
        <v>0</v>
      </c>
      <c r="O18" s="34">
        <v>0</v>
      </c>
    </row>
    <row r="19" spans="1:15">
      <c r="A19" s="6">
        <v>11</v>
      </c>
      <c r="B19" s="7" t="s">
        <v>13</v>
      </c>
      <c r="C19" s="16">
        <v>0.4</v>
      </c>
      <c r="D19" s="16">
        <v>0.6</v>
      </c>
      <c r="E19" s="34">
        <v>0</v>
      </c>
      <c r="F19" s="34">
        <f t="shared" si="0"/>
        <v>1</v>
      </c>
      <c r="G19" s="34">
        <v>0</v>
      </c>
      <c r="H19" s="34">
        <f t="shared" si="1"/>
        <v>1</v>
      </c>
      <c r="I19" s="23">
        <v>0.4</v>
      </c>
      <c r="J19" s="41">
        <v>1</v>
      </c>
      <c r="K19" s="41">
        <v>0</v>
      </c>
      <c r="L19" s="34">
        <f t="shared" si="2"/>
        <v>1.4</v>
      </c>
      <c r="M19" s="34">
        <v>0</v>
      </c>
      <c r="N19" s="34">
        <v>0</v>
      </c>
      <c r="O19" s="34">
        <v>0</v>
      </c>
    </row>
    <row r="20" spans="1:15">
      <c r="A20" s="6">
        <v>12</v>
      </c>
      <c r="B20" s="7" t="s">
        <v>14</v>
      </c>
      <c r="C20" s="16">
        <v>0</v>
      </c>
      <c r="D20" s="16">
        <v>0</v>
      </c>
      <c r="E20" s="34">
        <v>0</v>
      </c>
      <c r="F20" s="34">
        <f t="shared" si="0"/>
        <v>0</v>
      </c>
      <c r="G20" s="34">
        <v>0</v>
      </c>
      <c r="H20" s="34">
        <f t="shared" si="1"/>
        <v>0</v>
      </c>
      <c r="I20" s="23">
        <v>0</v>
      </c>
      <c r="J20" s="41">
        <v>0</v>
      </c>
      <c r="K20" s="41">
        <v>0</v>
      </c>
      <c r="L20" s="34">
        <f t="shared" si="2"/>
        <v>0</v>
      </c>
      <c r="M20" s="34">
        <v>0</v>
      </c>
      <c r="N20" s="34">
        <v>0</v>
      </c>
      <c r="O20" s="34">
        <v>0</v>
      </c>
    </row>
    <row r="21" spans="1:15">
      <c r="A21" s="6">
        <v>14</v>
      </c>
      <c r="B21" s="7" t="s">
        <v>15</v>
      </c>
      <c r="C21" s="16">
        <v>0.2</v>
      </c>
      <c r="D21" s="16">
        <v>0.09</v>
      </c>
      <c r="E21" s="34">
        <v>0</v>
      </c>
      <c r="F21" s="34">
        <f t="shared" si="0"/>
        <v>0.29000000000000004</v>
      </c>
      <c r="G21" s="34">
        <v>0</v>
      </c>
      <c r="H21" s="34">
        <f t="shared" si="1"/>
        <v>0.29000000000000004</v>
      </c>
      <c r="I21" s="23">
        <v>0.2</v>
      </c>
      <c r="J21" s="41">
        <v>0.25</v>
      </c>
      <c r="K21" s="41">
        <v>0</v>
      </c>
      <c r="L21" s="34">
        <f t="shared" si="2"/>
        <v>0.45</v>
      </c>
      <c r="M21" s="34">
        <v>0</v>
      </c>
      <c r="N21" s="34">
        <v>0</v>
      </c>
      <c r="O21" s="34">
        <v>0</v>
      </c>
    </row>
    <row r="22" spans="1:15">
      <c r="A22" s="6">
        <v>15</v>
      </c>
      <c r="B22" s="7" t="s">
        <v>16</v>
      </c>
      <c r="C22" s="16">
        <v>0</v>
      </c>
      <c r="D22" s="16">
        <v>0</v>
      </c>
      <c r="E22" s="34">
        <v>0</v>
      </c>
      <c r="F22" s="34">
        <f t="shared" si="0"/>
        <v>0</v>
      </c>
      <c r="G22" s="34">
        <v>0</v>
      </c>
      <c r="H22" s="34">
        <f t="shared" si="1"/>
        <v>0</v>
      </c>
      <c r="I22" s="23">
        <v>0</v>
      </c>
      <c r="J22" s="41">
        <v>0</v>
      </c>
      <c r="K22" s="41">
        <v>0</v>
      </c>
      <c r="L22" s="34">
        <f t="shared" si="2"/>
        <v>0</v>
      </c>
      <c r="M22" s="34">
        <v>0</v>
      </c>
      <c r="N22" s="34">
        <v>0</v>
      </c>
      <c r="O22" s="34">
        <v>0</v>
      </c>
    </row>
    <row r="23" spans="1:15">
      <c r="A23" s="6">
        <v>17</v>
      </c>
      <c r="B23" s="7" t="s">
        <v>17</v>
      </c>
      <c r="C23" s="16">
        <v>1.6</v>
      </c>
      <c r="D23" s="16">
        <v>0.45</v>
      </c>
      <c r="E23" s="34">
        <v>0</v>
      </c>
      <c r="F23" s="34">
        <f t="shared" si="0"/>
        <v>2.0500000000000003</v>
      </c>
      <c r="G23" s="34">
        <v>0</v>
      </c>
      <c r="H23" s="34">
        <f t="shared" si="1"/>
        <v>2.0500000000000003</v>
      </c>
      <c r="I23" s="23">
        <v>1.9</v>
      </c>
      <c r="J23" s="41">
        <v>3.48</v>
      </c>
      <c r="K23" s="41">
        <v>3.11</v>
      </c>
      <c r="L23" s="34">
        <f t="shared" si="2"/>
        <v>2.27</v>
      </c>
      <c r="M23" s="34">
        <v>0</v>
      </c>
      <c r="N23" s="34">
        <v>0</v>
      </c>
      <c r="O23" s="34">
        <v>0</v>
      </c>
    </row>
    <row r="24" spans="1:15">
      <c r="A24" s="6">
        <v>20</v>
      </c>
      <c r="B24" s="7" t="s">
        <v>18</v>
      </c>
      <c r="C24" s="16">
        <v>0.9</v>
      </c>
      <c r="D24" s="16">
        <v>0</v>
      </c>
      <c r="E24" s="34">
        <v>0</v>
      </c>
      <c r="F24" s="34">
        <f t="shared" si="0"/>
        <v>0.9</v>
      </c>
      <c r="G24" s="34">
        <v>0</v>
      </c>
      <c r="H24" s="34">
        <f t="shared" si="1"/>
        <v>0.9</v>
      </c>
      <c r="I24" s="23">
        <v>0.9</v>
      </c>
      <c r="J24" s="41">
        <v>0</v>
      </c>
      <c r="K24" s="41">
        <v>0</v>
      </c>
      <c r="L24" s="34">
        <f t="shared" si="2"/>
        <v>0.9</v>
      </c>
      <c r="M24" s="34">
        <v>0</v>
      </c>
      <c r="N24" s="34">
        <v>0</v>
      </c>
      <c r="O24" s="34">
        <v>0</v>
      </c>
    </row>
    <row r="25" spans="1:15">
      <c r="A25" s="6">
        <v>22</v>
      </c>
      <c r="B25" s="7" t="s">
        <v>19</v>
      </c>
      <c r="C25" s="16">
        <v>2.78</v>
      </c>
      <c r="D25" s="16">
        <v>0</v>
      </c>
      <c r="E25" s="34">
        <v>0</v>
      </c>
      <c r="F25" s="34">
        <f t="shared" si="0"/>
        <v>2.78</v>
      </c>
      <c r="G25" s="23">
        <v>0.28000000000000003</v>
      </c>
      <c r="H25" s="34">
        <f t="shared" si="1"/>
        <v>3.0599999999999996</v>
      </c>
      <c r="I25" s="23">
        <v>3.05</v>
      </c>
      <c r="J25" s="41">
        <v>16.25</v>
      </c>
      <c r="K25" s="41">
        <v>15.82</v>
      </c>
      <c r="L25" s="34">
        <f t="shared" si="2"/>
        <v>3.4800000000000004</v>
      </c>
      <c r="M25" s="34">
        <v>0</v>
      </c>
      <c r="N25" s="34">
        <v>0</v>
      </c>
      <c r="O25" s="34">
        <v>0</v>
      </c>
    </row>
    <row r="26" spans="1:15">
      <c r="A26" s="6">
        <v>25</v>
      </c>
      <c r="B26" s="7" t="s">
        <v>20</v>
      </c>
      <c r="C26" s="16">
        <v>2.12</v>
      </c>
      <c r="D26" s="16">
        <v>0</v>
      </c>
      <c r="E26" s="34">
        <v>0</v>
      </c>
      <c r="F26" s="34">
        <f t="shared" si="0"/>
        <v>2.12</v>
      </c>
      <c r="G26" s="23">
        <v>0.25</v>
      </c>
      <c r="H26" s="34">
        <f t="shared" si="1"/>
        <v>2.37</v>
      </c>
      <c r="I26" s="23">
        <v>2.42</v>
      </c>
      <c r="J26" s="41">
        <v>8.15</v>
      </c>
      <c r="K26" s="41">
        <v>3.15</v>
      </c>
      <c r="L26" s="34">
        <f t="shared" si="2"/>
        <v>7.42</v>
      </c>
      <c r="M26" s="34">
        <v>0</v>
      </c>
      <c r="N26" s="34">
        <v>0</v>
      </c>
      <c r="O26" s="34">
        <v>0</v>
      </c>
    </row>
    <row r="27" spans="1:15" ht="18" customHeight="1">
      <c r="A27" s="6">
        <v>26</v>
      </c>
      <c r="B27" s="7" t="s">
        <v>21</v>
      </c>
      <c r="C27" s="16">
        <v>0</v>
      </c>
      <c r="D27" s="16">
        <v>0</v>
      </c>
      <c r="E27" s="34">
        <v>0</v>
      </c>
      <c r="F27" s="34">
        <f t="shared" si="0"/>
        <v>0</v>
      </c>
      <c r="G27" s="34">
        <v>0</v>
      </c>
      <c r="H27" s="34">
        <f t="shared" si="1"/>
        <v>0</v>
      </c>
      <c r="I27" s="23">
        <v>0</v>
      </c>
      <c r="J27" s="41">
        <v>0</v>
      </c>
      <c r="K27" s="41">
        <v>0</v>
      </c>
      <c r="L27" s="34">
        <f t="shared" si="2"/>
        <v>0</v>
      </c>
      <c r="M27" s="34">
        <v>0</v>
      </c>
      <c r="N27" s="34">
        <v>0</v>
      </c>
      <c r="O27" s="34">
        <v>0</v>
      </c>
    </row>
    <row r="28" spans="1:15">
      <c r="A28" s="6">
        <v>27</v>
      </c>
      <c r="B28" s="7" t="s">
        <v>22</v>
      </c>
      <c r="C28" s="16">
        <v>1.3</v>
      </c>
      <c r="D28" s="16">
        <v>0.6</v>
      </c>
      <c r="E28" s="34">
        <v>0</v>
      </c>
      <c r="F28" s="34">
        <f t="shared" si="0"/>
        <v>1.9</v>
      </c>
      <c r="G28" s="34">
        <v>0</v>
      </c>
      <c r="H28" s="34">
        <f t="shared" si="1"/>
        <v>1.9</v>
      </c>
      <c r="I28" s="23">
        <v>1.3</v>
      </c>
      <c r="J28" s="41">
        <v>2.85</v>
      </c>
      <c r="K28" s="41">
        <v>1.84</v>
      </c>
      <c r="L28" s="34">
        <f t="shared" si="2"/>
        <v>2.3100000000000005</v>
      </c>
      <c r="M28" s="34">
        <v>0</v>
      </c>
      <c r="N28" s="34">
        <v>0</v>
      </c>
      <c r="O28" s="34">
        <v>0</v>
      </c>
    </row>
    <row r="29" spans="1:15">
      <c r="A29" s="16"/>
      <c r="B29" s="16"/>
      <c r="C29" s="16">
        <f>SUM(C12:C28)</f>
        <v>18.7</v>
      </c>
      <c r="D29" s="16">
        <f>SUM(D12:D28)</f>
        <v>2.8600000000000003</v>
      </c>
      <c r="E29" s="23">
        <f>SUM(E12:E28)</f>
        <v>0</v>
      </c>
      <c r="F29" s="34">
        <f>SUM(C29:E29)</f>
        <v>21.56</v>
      </c>
      <c r="G29" s="34">
        <f>SUM(G12:G28)</f>
        <v>2.9000000000000004</v>
      </c>
      <c r="H29" s="34">
        <f t="shared" si="1"/>
        <v>24.46</v>
      </c>
      <c r="I29" s="23">
        <f>SUM(I12:I28)</f>
        <v>20.27</v>
      </c>
      <c r="J29" s="23">
        <f>SUM(J12:J28)</f>
        <v>54.95</v>
      </c>
      <c r="K29" s="23">
        <f>SUM(K12:K28)</f>
        <v>44.15</v>
      </c>
      <c r="L29" s="34">
        <f t="shared" si="2"/>
        <v>31.07</v>
      </c>
      <c r="M29" s="34">
        <v>0</v>
      </c>
      <c r="N29" s="34">
        <v>0</v>
      </c>
      <c r="O29" s="34">
        <v>0</v>
      </c>
    </row>
  </sheetData>
  <mergeCells count="23">
    <mergeCell ref="M8:M9"/>
    <mergeCell ref="N8:N9"/>
    <mergeCell ref="F8:F9"/>
    <mergeCell ref="C5:O5"/>
    <mergeCell ref="C6:H6"/>
    <mergeCell ref="I6:L6"/>
    <mergeCell ref="M6:O6"/>
    <mergeCell ref="B5:B10"/>
    <mergeCell ref="A5:A10"/>
    <mergeCell ref="A1:O4"/>
    <mergeCell ref="C7:F7"/>
    <mergeCell ref="G7:G9"/>
    <mergeCell ref="I7:L7"/>
    <mergeCell ref="M7:O7"/>
    <mergeCell ref="C8:C9"/>
    <mergeCell ref="D8:D9"/>
    <mergeCell ref="H7:H9"/>
    <mergeCell ref="L8:L9"/>
    <mergeCell ref="O8:O9"/>
    <mergeCell ref="E8:E9"/>
    <mergeCell ref="I8:I9"/>
    <mergeCell ref="J8:J9"/>
    <mergeCell ref="K8:K9"/>
  </mergeCells>
  <pageMargins left="0.7" right="0.7" top="0.75" bottom="0.75" header="0.3" footer="0.3"/>
  <pageSetup paperSize="5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topLeftCell="A7" zoomScale="85" zoomScaleNormal="85" zoomScaleSheetLayoutView="85" workbookViewId="0">
      <selection activeCell="N32" sqref="N32"/>
    </sheetView>
  </sheetViews>
  <sheetFormatPr defaultRowHeight="15"/>
  <cols>
    <col min="2" max="2" width="38" customWidth="1"/>
    <col min="3" max="3" width="11.5703125" customWidth="1"/>
    <col min="4" max="4" width="12" customWidth="1"/>
    <col min="5" max="5" width="12.28515625" customWidth="1"/>
    <col min="6" max="6" width="10.28515625" customWidth="1"/>
    <col min="7" max="7" width="10.85546875" customWidth="1"/>
    <col min="8" max="8" width="13.85546875" customWidth="1"/>
    <col min="9" max="9" width="15" customWidth="1"/>
    <col min="10" max="10" width="15.28515625" customWidth="1"/>
    <col min="11" max="11" width="13.85546875" customWidth="1"/>
    <col min="12" max="12" width="8.7109375" customWidth="1"/>
    <col min="13" max="13" width="11.5703125" customWidth="1"/>
    <col min="14" max="14" width="11.7109375" customWidth="1"/>
  </cols>
  <sheetData>
    <row r="1" spans="1:16">
      <c r="A1" s="74" t="s">
        <v>147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ht="16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ht="16.5">
      <c r="A4" s="63" t="s">
        <v>61</v>
      </c>
      <c r="B4" s="63" t="s">
        <v>1</v>
      </c>
      <c r="C4" s="49" t="s">
        <v>33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6" ht="20.25" customHeight="1">
      <c r="A5" s="63"/>
      <c r="B5" s="63"/>
      <c r="C5" s="49" t="s">
        <v>50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66" t="s">
        <v>148</v>
      </c>
    </row>
    <row r="6" spans="1:16" ht="21" customHeight="1">
      <c r="A6" s="63"/>
      <c r="B6" s="63"/>
      <c r="C6" s="49" t="s">
        <v>51</v>
      </c>
      <c r="D6" s="49"/>
      <c r="E6" s="49"/>
      <c r="F6" s="49"/>
      <c r="G6" s="49"/>
      <c r="H6" s="49"/>
      <c r="I6" s="49"/>
      <c r="J6" s="49"/>
      <c r="K6" s="49"/>
      <c r="L6" s="82" t="s">
        <v>52</v>
      </c>
      <c r="M6" s="66" t="s">
        <v>120</v>
      </c>
      <c r="N6" s="67"/>
    </row>
    <row r="7" spans="1:16" ht="16.5">
      <c r="A7" s="63"/>
      <c r="B7" s="63"/>
      <c r="C7" s="49" t="s">
        <v>53</v>
      </c>
      <c r="D7" s="49"/>
      <c r="E7" s="49"/>
      <c r="F7" s="49" t="s">
        <v>54</v>
      </c>
      <c r="G7" s="49"/>
      <c r="H7" s="49"/>
      <c r="I7" s="49" t="s">
        <v>55</v>
      </c>
      <c r="J7" s="49"/>
      <c r="K7" s="49"/>
      <c r="L7" s="60"/>
      <c r="M7" s="67"/>
      <c r="N7" s="67"/>
    </row>
    <row r="8" spans="1:16" ht="16.5">
      <c r="A8" s="63"/>
      <c r="B8" s="63"/>
      <c r="C8" s="49" t="s">
        <v>43</v>
      </c>
      <c r="D8" s="49" t="s">
        <v>44</v>
      </c>
      <c r="E8" s="36" t="s">
        <v>27</v>
      </c>
      <c r="F8" s="49" t="s">
        <v>43</v>
      </c>
      <c r="G8" s="49" t="s">
        <v>44</v>
      </c>
      <c r="H8" s="36" t="s">
        <v>27</v>
      </c>
      <c r="I8" s="36" t="s">
        <v>43</v>
      </c>
      <c r="J8" s="36" t="s">
        <v>44</v>
      </c>
      <c r="K8" s="36" t="s">
        <v>27</v>
      </c>
      <c r="L8" s="60"/>
      <c r="M8" s="67"/>
      <c r="N8" s="67"/>
    </row>
    <row r="9" spans="1:16" ht="16.5">
      <c r="A9" s="63"/>
      <c r="B9" s="63"/>
      <c r="C9" s="49"/>
      <c r="D9" s="49"/>
      <c r="E9" s="37" t="s">
        <v>56</v>
      </c>
      <c r="F9" s="49"/>
      <c r="G9" s="49"/>
      <c r="H9" s="37" t="s">
        <v>57</v>
      </c>
      <c r="I9" s="37" t="s">
        <v>58</v>
      </c>
      <c r="J9" s="37" t="s">
        <v>59</v>
      </c>
      <c r="K9" s="37" t="s">
        <v>60</v>
      </c>
      <c r="L9" s="61"/>
      <c r="M9" s="68"/>
      <c r="N9" s="68"/>
    </row>
    <row r="10" spans="1:16" ht="16.5">
      <c r="A10" s="63"/>
      <c r="B10" s="63"/>
      <c r="C10" s="35">
        <v>36</v>
      </c>
      <c r="D10" s="1">
        <v>37</v>
      </c>
      <c r="E10" s="1">
        <v>38</v>
      </c>
      <c r="F10" s="1">
        <v>39</v>
      </c>
      <c r="G10" s="1">
        <v>40</v>
      </c>
      <c r="H10" s="1">
        <v>41</v>
      </c>
      <c r="I10" s="1">
        <v>42</v>
      </c>
      <c r="J10" s="1">
        <v>43</v>
      </c>
      <c r="K10" s="1">
        <v>44</v>
      </c>
      <c r="L10" s="1">
        <v>45</v>
      </c>
      <c r="M10" s="1">
        <v>46</v>
      </c>
      <c r="N10" s="1">
        <v>47</v>
      </c>
    </row>
    <row r="11" spans="1:16" ht="16.5">
      <c r="A11" s="16"/>
      <c r="B11" s="23" t="s">
        <v>122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43"/>
      <c r="N11" s="35"/>
    </row>
    <row r="12" spans="1:16" ht="16.5">
      <c r="A12" s="9">
        <v>2</v>
      </c>
      <c r="B12" s="10" t="s">
        <v>6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16">
        <v>37.049999999999997</v>
      </c>
      <c r="M12" s="44">
        <f>L12+K12+'3(23-35)'!L12</f>
        <v>47.099999999999994</v>
      </c>
      <c r="N12" s="45">
        <f>'3(23-35)'!H12+'4(36-47)'!M12</f>
        <v>58.039999999999992</v>
      </c>
    </row>
    <row r="13" spans="1:16" ht="16.5">
      <c r="A13" s="9">
        <v>3</v>
      </c>
      <c r="B13" s="10" t="s">
        <v>7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16"/>
      <c r="M13" s="44">
        <f>L13+K13+'3(23-35)'!L13</f>
        <v>1.54</v>
      </c>
      <c r="N13" s="45">
        <f>'3(23-35)'!H13+'4(36-47)'!M13</f>
        <v>2.99</v>
      </c>
      <c r="P13" s="42"/>
    </row>
    <row r="14" spans="1:16" ht="16.5">
      <c r="A14" s="9">
        <v>5</v>
      </c>
      <c r="B14" s="10" t="s">
        <v>8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16"/>
      <c r="M14" s="44">
        <f>L14+K14+'3(23-35)'!L14</f>
        <v>0</v>
      </c>
      <c r="N14" s="45">
        <f>'3(23-35)'!H14+'4(36-47)'!M14</f>
        <v>0</v>
      </c>
    </row>
    <row r="15" spans="1:16" ht="16.5">
      <c r="A15" s="9">
        <v>6</v>
      </c>
      <c r="B15" s="10" t="s">
        <v>9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16"/>
      <c r="M15" s="44">
        <f>L15+K15+'3(23-35)'!L15</f>
        <v>0.85</v>
      </c>
      <c r="N15" s="45">
        <f>'3(23-35)'!H15+'4(36-47)'!M15</f>
        <v>0.95</v>
      </c>
    </row>
    <row r="16" spans="1:16" ht="16.5">
      <c r="A16" s="9">
        <v>8</v>
      </c>
      <c r="B16" s="10" t="s">
        <v>10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16"/>
      <c r="M16" s="44">
        <f>L16+K16+'3(23-35)'!L16</f>
        <v>0.4</v>
      </c>
      <c r="N16" s="45">
        <f>'3(23-35)'!H16+'4(36-47)'!M16</f>
        <v>0.8</v>
      </c>
    </row>
    <row r="17" spans="1:14" ht="15.75" customHeight="1">
      <c r="A17" s="9">
        <v>9</v>
      </c>
      <c r="B17" s="10" t="s">
        <v>11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16"/>
      <c r="M17" s="44">
        <f>L17+K17+'3(23-35)'!L17</f>
        <v>0</v>
      </c>
      <c r="N17" s="45">
        <f>'3(23-35)'!H17+'4(36-47)'!M17</f>
        <v>0</v>
      </c>
    </row>
    <row r="18" spans="1:14" ht="16.5">
      <c r="A18" s="9">
        <v>10</v>
      </c>
      <c r="B18" s="10" t="s">
        <v>12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16"/>
      <c r="M18" s="44">
        <f>L18+K18+'3(23-35)'!L18</f>
        <v>0</v>
      </c>
      <c r="N18" s="45">
        <f>'3(23-35)'!H18+'4(36-47)'!M18</f>
        <v>0</v>
      </c>
    </row>
    <row r="19" spans="1:14" ht="16.5">
      <c r="A19" s="9">
        <v>11</v>
      </c>
      <c r="B19" s="10" t="s">
        <v>13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16"/>
      <c r="M19" s="44">
        <f>L19+K19+'3(23-35)'!L19</f>
        <v>1.4</v>
      </c>
      <c r="N19" s="45">
        <f>'3(23-35)'!H19+'4(36-47)'!M19</f>
        <v>2.4</v>
      </c>
    </row>
    <row r="20" spans="1:14" ht="16.5">
      <c r="A20" s="9">
        <v>12</v>
      </c>
      <c r="B20" s="10" t="s">
        <v>14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16"/>
      <c r="M20" s="44">
        <f>L20+K20+'3(23-35)'!L20</f>
        <v>0</v>
      </c>
      <c r="N20" s="45">
        <f>'3(23-35)'!H20+'4(36-47)'!M20</f>
        <v>0</v>
      </c>
    </row>
    <row r="21" spans="1:14" ht="16.5">
      <c r="A21" s="9">
        <v>14</v>
      </c>
      <c r="B21" s="10" t="s">
        <v>15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16"/>
      <c r="M21" s="44">
        <f>L21+K21+'3(23-35)'!L21</f>
        <v>0.45</v>
      </c>
      <c r="N21" s="45">
        <f>'3(23-35)'!H21+'4(36-47)'!M21</f>
        <v>0.74</v>
      </c>
    </row>
    <row r="22" spans="1:14" ht="16.5">
      <c r="A22" s="9">
        <v>15</v>
      </c>
      <c r="B22" s="10" t="s">
        <v>16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16"/>
      <c r="M22" s="44">
        <f>L22+K22+'3(23-35)'!L22</f>
        <v>0</v>
      </c>
      <c r="N22" s="45">
        <f>'3(23-35)'!H22+'4(36-47)'!M22</f>
        <v>0</v>
      </c>
    </row>
    <row r="23" spans="1:14" ht="16.5">
      <c r="A23" s="9">
        <v>17</v>
      </c>
      <c r="B23" s="10" t="s">
        <v>17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16"/>
      <c r="M23" s="44">
        <f>L23+K23+'3(23-35)'!L23</f>
        <v>2.27</v>
      </c>
      <c r="N23" s="45">
        <f>'3(23-35)'!H23+'4(36-47)'!M23</f>
        <v>4.32</v>
      </c>
    </row>
    <row r="24" spans="1:14" ht="16.5">
      <c r="A24" s="9">
        <v>20</v>
      </c>
      <c r="B24" s="10" t="s">
        <v>18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16"/>
      <c r="M24" s="44">
        <f>L24+K24+'3(23-35)'!L24</f>
        <v>0.9</v>
      </c>
      <c r="N24" s="45">
        <f>'3(23-35)'!H24+'4(36-47)'!M24</f>
        <v>1.8</v>
      </c>
    </row>
    <row r="25" spans="1:14" ht="16.5">
      <c r="A25" s="9">
        <v>22</v>
      </c>
      <c r="B25" s="10" t="s">
        <v>19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16"/>
      <c r="M25" s="44">
        <f>L25+K25+'3(23-35)'!L25</f>
        <v>3.4800000000000004</v>
      </c>
      <c r="N25" s="45">
        <f>'3(23-35)'!H25+'4(36-47)'!M25</f>
        <v>6.54</v>
      </c>
    </row>
    <row r="26" spans="1:14" ht="16.5">
      <c r="A26" s="9">
        <v>25</v>
      </c>
      <c r="B26" s="10" t="s">
        <v>20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16"/>
      <c r="M26" s="44">
        <f>L26+K26+'3(23-35)'!L26</f>
        <v>7.42</v>
      </c>
      <c r="N26" s="45">
        <f>'3(23-35)'!H26+'4(36-47)'!M26</f>
        <v>9.7899999999999991</v>
      </c>
    </row>
    <row r="27" spans="1:14" ht="18.75" customHeight="1">
      <c r="A27" s="9">
        <v>26</v>
      </c>
      <c r="B27" s="10" t="s">
        <v>21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16"/>
      <c r="M27" s="44">
        <f>L27+K27+'3(23-35)'!L27</f>
        <v>0</v>
      </c>
      <c r="N27" s="45">
        <f>'3(23-35)'!H27+'4(36-47)'!M27</f>
        <v>0</v>
      </c>
    </row>
    <row r="28" spans="1:14" ht="16.5">
      <c r="A28" s="9">
        <v>27</v>
      </c>
      <c r="B28" s="10" t="s">
        <v>22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16"/>
      <c r="M28" s="44">
        <f>L28+K28+'3(23-35)'!L28</f>
        <v>2.3100000000000005</v>
      </c>
      <c r="N28" s="45">
        <f>'3(23-35)'!H28+'4(36-47)'!M28</f>
        <v>4.2100000000000009</v>
      </c>
    </row>
    <row r="29" spans="1:14" ht="16.5">
      <c r="A29" s="16"/>
      <c r="B29" s="16"/>
      <c r="C29" s="35">
        <f t="shared" ref="C29:J29" si="0">SUM(C12:C28)</f>
        <v>0</v>
      </c>
      <c r="D29" s="35">
        <f t="shared" si="0"/>
        <v>0</v>
      </c>
      <c r="E29" s="35">
        <f t="shared" si="0"/>
        <v>0</v>
      </c>
      <c r="F29" s="35">
        <f t="shared" si="0"/>
        <v>0</v>
      </c>
      <c r="G29" s="35">
        <f t="shared" si="0"/>
        <v>0</v>
      </c>
      <c r="H29" s="35">
        <f t="shared" si="0"/>
        <v>0</v>
      </c>
      <c r="I29" s="35">
        <f>SUM(I12:I28)</f>
        <v>0</v>
      </c>
      <c r="J29" s="35">
        <f t="shared" si="0"/>
        <v>0</v>
      </c>
      <c r="K29" s="35">
        <f>SUM(K12:K28)</f>
        <v>0</v>
      </c>
      <c r="L29" s="16">
        <f>SUM(L12:L28)</f>
        <v>37.049999999999997</v>
      </c>
      <c r="M29" s="44">
        <f>SUM(M12:M28)</f>
        <v>68.12</v>
      </c>
      <c r="N29" s="45">
        <f>'3(23-35)'!H29+'4(36-47)'!M29</f>
        <v>92.580000000000013</v>
      </c>
    </row>
  </sheetData>
  <mergeCells count="16">
    <mergeCell ref="A1:N3"/>
    <mergeCell ref="G8:G9"/>
    <mergeCell ref="M6:M9"/>
    <mergeCell ref="N5:N9"/>
    <mergeCell ref="A4:A10"/>
    <mergeCell ref="B4:B10"/>
    <mergeCell ref="C4:N4"/>
    <mergeCell ref="C5:M5"/>
    <mergeCell ref="C6:K6"/>
    <mergeCell ref="L6:L9"/>
    <mergeCell ref="C7:E7"/>
    <mergeCell ref="F7:H7"/>
    <mergeCell ref="I7:K7"/>
    <mergeCell ref="C8:C9"/>
    <mergeCell ref="D8:D9"/>
    <mergeCell ref="F8:F9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6"/>
  <sheetViews>
    <sheetView view="pageBreakPreview" zoomScaleNormal="85" zoomScaleSheetLayoutView="100" workbookViewId="0">
      <selection activeCell="U9" sqref="U9:V18"/>
    </sheetView>
  </sheetViews>
  <sheetFormatPr defaultRowHeight="15"/>
  <cols>
    <col min="2" max="2" width="38.140625" customWidth="1"/>
    <col min="3" max="3" width="10.85546875" customWidth="1"/>
    <col min="4" max="4" width="11" customWidth="1"/>
    <col min="5" max="5" width="9.85546875" customWidth="1"/>
    <col min="6" max="6" width="14.28515625" customWidth="1"/>
    <col min="7" max="7" width="11.85546875" customWidth="1"/>
    <col min="8" max="8" width="11.42578125" customWidth="1"/>
    <col min="9" max="9" width="10.85546875" customWidth="1"/>
    <col min="10" max="10" width="11.5703125" customWidth="1"/>
    <col min="11" max="11" width="10.28515625" customWidth="1"/>
    <col min="12" max="12" width="11.140625" customWidth="1"/>
    <col min="13" max="13" width="13.7109375" customWidth="1"/>
    <col min="15" max="15" width="11" customWidth="1"/>
  </cols>
  <sheetData>
    <row r="1" spans="1:15">
      <c r="A1" s="74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6.5">
      <c r="A4" s="69" t="s">
        <v>61</v>
      </c>
      <c r="B4" s="69" t="s">
        <v>74</v>
      </c>
      <c r="C4" s="49" t="s">
        <v>62</v>
      </c>
      <c r="D4" s="49"/>
      <c r="E4" s="49"/>
      <c r="F4" s="49"/>
      <c r="G4" s="49" t="s">
        <v>63</v>
      </c>
      <c r="H4" s="49"/>
      <c r="I4" s="49"/>
      <c r="J4" s="49"/>
      <c r="K4" s="49" t="s">
        <v>64</v>
      </c>
      <c r="L4" s="49"/>
      <c r="M4" s="49"/>
      <c r="N4" s="49"/>
      <c r="O4" s="49"/>
    </row>
    <row r="5" spans="1:15" ht="40.5" customHeight="1">
      <c r="A5" s="70"/>
      <c r="B5" s="70"/>
      <c r="C5" s="49" t="s">
        <v>65</v>
      </c>
      <c r="D5" s="49" t="s">
        <v>66</v>
      </c>
      <c r="E5" s="49" t="s">
        <v>67</v>
      </c>
      <c r="F5" s="66" t="s">
        <v>126</v>
      </c>
      <c r="G5" s="49" t="s">
        <v>68</v>
      </c>
      <c r="H5" s="49" t="s">
        <v>69</v>
      </c>
      <c r="I5" s="49" t="s">
        <v>70</v>
      </c>
      <c r="J5" s="66" t="s">
        <v>121</v>
      </c>
      <c r="K5" s="49" t="s">
        <v>71</v>
      </c>
      <c r="L5" s="49"/>
      <c r="M5" s="49" t="s">
        <v>72</v>
      </c>
      <c r="N5" s="49" t="s">
        <v>73</v>
      </c>
      <c r="O5" s="66" t="s">
        <v>129</v>
      </c>
    </row>
    <row r="6" spans="1:15" ht="43.5" customHeight="1">
      <c r="A6" s="70"/>
      <c r="B6" s="70"/>
      <c r="C6" s="49"/>
      <c r="D6" s="49"/>
      <c r="E6" s="49"/>
      <c r="F6" s="68"/>
      <c r="G6" s="49"/>
      <c r="H6" s="49"/>
      <c r="I6" s="49"/>
      <c r="J6" s="68"/>
      <c r="K6" s="35" t="s">
        <v>127</v>
      </c>
      <c r="L6" s="35" t="s">
        <v>128</v>
      </c>
      <c r="M6" s="49"/>
      <c r="N6" s="49"/>
      <c r="O6" s="68"/>
    </row>
    <row r="7" spans="1:15" ht="17.25" customHeight="1">
      <c r="A7" s="62"/>
      <c r="B7" s="62"/>
      <c r="C7" s="20">
        <v>48</v>
      </c>
      <c r="D7" s="20">
        <v>49</v>
      </c>
      <c r="E7" s="20">
        <v>50</v>
      </c>
      <c r="F7" s="21">
        <v>51</v>
      </c>
      <c r="G7" s="21">
        <v>52</v>
      </c>
      <c r="H7" s="21">
        <v>53</v>
      </c>
      <c r="I7" s="21">
        <v>54</v>
      </c>
      <c r="J7" s="21">
        <v>55</v>
      </c>
      <c r="K7" s="21">
        <v>56</v>
      </c>
      <c r="L7" s="21">
        <v>57</v>
      </c>
      <c r="M7" s="21">
        <v>58</v>
      </c>
      <c r="N7" s="21">
        <v>59</v>
      </c>
      <c r="O7" s="21">
        <v>60</v>
      </c>
    </row>
    <row r="8" spans="1:15" ht="14.25" customHeight="1">
      <c r="A8" s="38"/>
      <c r="B8" s="38" t="s">
        <v>122</v>
      </c>
      <c r="C8" s="35"/>
      <c r="D8" s="35"/>
      <c r="E8" s="35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>
      <c r="A9" s="9">
        <v>2</v>
      </c>
      <c r="B9" s="10" t="s">
        <v>6</v>
      </c>
      <c r="C9" s="35">
        <v>0</v>
      </c>
      <c r="D9" s="35">
        <v>0</v>
      </c>
      <c r="E9" s="35">
        <v>0</v>
      </c>
      <c r="F9" s="35">
        <f>C9+D9-E9</f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45.25</v>
      </c>
      <c r="N9" s="35">
        <v>2.4700000000000002</v>
      </c>
      <c r="O9" s="46">
        <f>L9+M9+N9</f>
        <v>47.72</v>
      </c>
    </row>
    <row r="10" spans="1:15" ht="16.5">
      <c r="A10" s="9">
        <v>3</v>
      </c>
      <c r="B10" s="10" t="s">
        <v>7</v>
      </c>
      <c r="C10" s="35">
        <v>0</v>
      </c>
      <c r="D10" s="35">
        <v>0</v>
      </c>
      <c r="E10" s="35">
        <v>0</v>
      </c>
      <c r="F10" s="35">
        <f t="shared" ref="F10:F25" si="0">C10+D10-E10</f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23">
        <v>2.5</v>
      </c>
      <c r="O10" s="46">
        <f t="shared" ref="O10:O26" si="1">L10+M10+N10</f>
        <v>2.5</v>
      </c>
    </row>
    <row r="11" spans="1:15" ht="16.5">
      <c r="A11" s="9">
        <v>5</v>
      </c>
      <c r="B11" s="10" t="s">
        <v>8</v>
      </c>
      <c r="C11" s="35">
        <v>0</v>
      </c>
      <c r="D11" s="35">
        <v>0</v>
      </c>
      <c r="E11" s="35">
        <v>0</v>
      </c>
      <c r="F11" s="35">
        <f t="shared" si="0"/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23">
        <v>0</v>
      </c>
      <c r="O11" s="46">
        <f t="shared" si="1"/>
        <v>0</v>
      </c>
    </row>
    <row r="12" spans="1:15" ht="16.5">
      <c r="A12" s="9">
        <v>6</v>
      </c>
      <c r="B12" s="10" t="s">
        <v>9</v>
      </c>
      <c r="C12" s="35">
        <v>0</v>
      </c>
      <c r="D12" s="35">
        <v>0</v>
      </c>
      <c r="E12" s="35">
        <v>0</v>
      </c>
      <c r="F12" s="35">
        <f t="shared" si="0"/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23">
        <v>0.69</v>
      </c>
      <c r="O12" s="46">
        <f t="shared" si="1"/>
        <v>0.69</v>
      </c>
    </row>
    <row r="13" spans="1:15" ht="16.5">
      <c r="A13" s="9">
        <v>8</v>
      </c>
      <c r="B13" s="10" t="s">
        <v>10</v>
      </c>
      <c r="C13" s="35">
        <v>0</v>
      </c>
      <c r="D13" s="35">
        <v>0</v>
      </c>
      <c r="E13" s="35">
        <v>0</v>
      </c>
      <c r="F13" s="35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23">
        <v>0.8</v>
      </c>
      <c r="O13" s="46">
        <f t="shared" si="1"/>
        <v>0.8</v>
      </c>
    </row>
    <row r="14" spans="1:15" ht="16.5">
      <c r="A14" s="9">
        <v>9</v>
      </c>
      <c r="B14" s="10" t="s">
        <v>11</v>
      </c>
      <c r="C14" s="35">
        <v>0</v>
      </c>
      <c r="D14" s="35">
        <v>0</v>
      </c>
      <c r="E14" s="35">
        <v>0</v>
      </c>
      <c r="F14" s="35">
        <f t="shared" si="0"/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23">
        <v>0</v>
      </c>
      <c r="O14" s="46">
        <f t="shared" si="1"/>
        <v>0</v>
      </c>
    </row>
    <row r="15" spans="1:15" ht="16.5">
      <c r="A15" s="9">
        <v>10</v>
      </c>
      <c r="B15" s="10" t="s">
        <v>12</v>
      </c>
      <c r="C15" s="35">
        <v>0</v>
      </c>
      <c r="D15" s="35">
        <v>0</v>
      </c>
      <c r="E15" s="35">
        <v>0</v>
      </c>
      <c r="F15" s="35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23">
        <v>0</v>
      </c>
      <c r="O15" s="46">
        <f t="shared" si="1"/>
        <v>0</v>
      </c>
    </row>
    <row r="16" spans="1:15" ht="16.5">
      <c r="A16" s="9">
        <v>11</v>
      </c>
      <c r="B16" s="10" t="s">
        <v>13</v>
      </c>
      <c r="C16" s="35">
        <v>0</v>
      </c>
      <c r="D16" s="35">
        <v>0</v>
      </c>
      <c r="E16" s="35">
        <v>0</v>
      </c>
      <c r="F16" s="35">
        <f t="shared" si="0"/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23">
        <v>2.1</v>
      </c>
      <c r="O16" s="46">
        <f t="shared" si="1"/>
        <v>2.1</v>
      </c>
    </row>
    <row r="17" spans="1:15" ht="16.5">
      <c r="A17" s="9">
        <v>12</v>
      </c>
      <c r="B17" s="10" t="s">
        <v>14</v>
      </c>
      <c r="C17" s="35">
        <v>0</v>
      </c>
      <c r="D17" s="35">
        <v>0</v>
      </c>
      <c r="E17" s="35">
        <v>0</v>
      </c>
      <c r="F17" s="35">
        <f t="shared" si="0"/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23">
        <v>0</v>
      </c>
      <c r="O17" s="46">
        <f t="shared" si="1"/>
        <v>0</v>
      </c>
    </row>
    <row r="18" spans="1:15" ht="16.5">
      <c r="A18" s="9">
        <v>14</v>
      </c>
      <c r="B18" s="10" t="s">
        <v>15</v>
      </c>
      <c r="C18" s="35">
        <v>0</v>
      </c>
      <c r="D18" s="35">
        <v>0</v>
      </c>
      <c r="E18" s="35">
        <v>0</v>
      </c>
      <c r="F18" s="35">
        <f t="shared" si="0"/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23">
        <v>0.52</v>
      </c>
      <c r="O18" s="46">
        <f t="shared" si="1"/>
        <v>0.52</v>
      </c>
    </row>
    <row r="19" spans="1:15" ht="16.5">
      <c r="A19" s="9">
        <v>15</v>
      </c>
      <c r="B19" s="10" t="s">
        <v>16</v>
      </c>
      <c r="C19" s="35">
        <v>0</v>
      </c>
      <c r="D19" s="35">
        <v>0</v>
      </c>
      <c r="E19" s="35">
        <v>0</v>
      </c>
      <c r="F19" s="35">
        <f t="shared" si="0"/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23">
        <v>0</v>
      </c>
      <c r="O19" s="46">
        <f t="shared" si="1"/>
        <v>0</v>
      </c>
    </row>
    <row r="20" spans="1:15" ht="16.5">
      <c r="A20" s="9">
        <v>17</v>
      </c>
      <c r="B20" s="10" t="s">
        <v>17</v>
      </c>
      <c r="C20" s="35">
        <v>0</v>
      </c>
      <c r="D20" s="23">
        <v>4.12</v>
      </c>
      <c r="E20" s="23">
        <v>3.18</v>
      </c>
      <c r="F20" s="35">
        <f t="shared" si="0"/>
        <v>0.94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23">
        <v>3.02</v>
      </c>
      <c r="O20" s="46">
        <f t="shared" si="1"/>
        <v>3.02</v>
      </c>
    </row>
    <row r="21" spans="1:15" ht="16.5">
      <c r="A21" s="9">
        <v>20</v>
      </c>
      <c r="B21" s="10" t="s">
        <v>18</v>
      </c>
      <c r="C21" s="35">
        <v>0</v>
      </c>
      <c r="D21" s="23">
        <v>0</v>
      </c>
      <c r="E21" s="23">
        <v>0</v>
      </c>
      <c r="F21" s="35">
        <f t="shared" si="0"/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23">
        <v>1.03</v>
      </c>
      <c r="O21" s="46">
        <f t="shared" si="1"/>
        <v>1.03</v>
      </c>
    </row>
    <row r="22" spans="1:15" ht="16.5">
      <c r="A22" s="9">
        <v>22</v>
      </c>
      <c r="B22" s="10" t="s">
        <v>19</v>
      </c>
      <c r="C22" s="35">
        <v>0</v>
      </c>
      <c r="D22" s="23">
        <v>7.48</v>
      </c>
      <c r="E22" s="23">
        <v>5.34</v>
      </c>
      <c r="F22" s="35">
        <f t="shared" si="0"/>
        <v>2.1400000000000006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23">
        <v>4.17</v>
      </c>
      <c r="O22" s="46">
        <f t="shared" si="1"/>
        <v>4.17</v>
      </c>
    </row>
    <row r="23" spans="1:15" ht="16.5">
      <c r="A23" s="9">
        <v>25</v>
      </c>
      <c r="B23" s="10" t="s">
        <v>20</v>
      </c>
      <c r="C23" s="35">
        <v>0</v>
      </c>
      <c r="D23" s="23">
        <v>9.07</v>
      </c>
      <c r="E23" s="23">
        <v>7.21</v>
      </c>
      <c r="F23" s="35">
        <f t="shared" si="0"/>
        <v>1.8600000000000003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23">
        <v>3.28</v>
      </c>
      <c r="O23" s="46">
        <f t="shared" si="1"/>
        <v>3.28</v>
      </c>
    </row>
    <row r="24" spans="1:15" ht="21.75" customHeight="1">
      <c r="A24" s="9">
        <v>26</v>
      </c>
      <c r="B24" s="10" t="s">
        <v>21</v>
      </c>
      <c r="C24" s="35">
        <v>0</v>
      </c>
      <c r="D24" s="23">
        <v>0</v>
      </c>
      <c r="E24" s="23">
        <v>0</v>
      </c>
      <c r="F24" s="35">
        <f t="shared" si="0"/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23">
        <v>0</v>
      </c>
      <c r="O24" s="46">
        <f t="shared" si="1"/>
        <v>0</v>
      </c>
    </row>
    <row r="25" spans="1:15" ht="16.5">
      <c r="A25" s="9">
        <v>27</v>
      </c>
      <c r="B25" s="10" t="s">
        <v>22</v>
      </c>
      <c r="C25" s="35">
        <v>0</v>
      </c>
      <c r="D25" s="23">
        <v>0</v>
      </c>
      <c r="E25" s="23">
        <v>0</v>
      </c>
      <c r="F25" s="35">
        <f t="shared" si="0"/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23">
        <v>3.78</v>
      </c>
      <c r="O25" s="46">
        <f t="shared" si="1"/>
        <v>3.78</v>
      </c>
    </row>
    <row r="26" spans="1:15" ht="16.5">
      <c r="A26" s="2"/>
      <c r="B26" s="16"/>
      <c r="C26" s="23">
        <f>SUM(C9:C25)</f>
        <v>0</v>
      </c>
      <c r="D26" s="23">
        <f t="shared" ref="D26" si="2">SUM(D9:D25)</f>
        <v>20.67</v>
      </c>
      <c r="E26" s="23">
        <f t="shared" ref="E26" si="3">SUM(E9:E25)</f>
        <v>15.73</v>
      </c>
      <c r="F26" s="23">
        <f t="shared" ref="F26" si="4">SUM(F9:F25)</f>
        <v>4.9400000000000013</v>
      </c>
      <c r="G26" s="23">
        <f t="shared" ref="G26" si="5">SUM(G9:G25)</f>
        <v>0</v>
      </c>
      <c r="H26" s="23">
        <f t="shared" ref="H26" si="6">SUM(H9:H25)</f>
        <v>0</v>
      </c>
      <c r="I26" s="23">
        <f t="shared" ref="I26" si="7">SUM(I9:I25)</f>
        <v>0</v>
      </c>
      <c r="J26" s="23">
        <f t="shared" ref="J26" si="8">SUM(J9:J25)</f>
        <v>0</v>
      </c>
      <c r="K26" s="23">
        <f t="shared" ref="K26" si="9">SUM(K9:K25)</f>
        <v>0</v>
      </c>
      <c r="L26" s="23">
        <f t="shared" ref="L26" si="10">SUM(L9:L25)</f>
        <v>0</v>
      </c>
      <c r="M26" s="23">
        <f t="shared" ref="M26" si="11">SUM(M9:M25)</f>
        <v>45.25</v>
      </c>
      <c r="N26" s="23">
        <f t="shared" ref="N26" si="12">SUM(N9:N25)</f>
        <v>24.36</v>
      </c>
      <c r="O26" s="46">
        <f t="shared" si="1"/>
        <v>69.61</v>
      </c>
    </row>
  </sheetData>
  <mergeCells count="18">
    <mergeCell ref="D5:D6"/>
    <mergeCell ref="E5:E6"/>
    <mergeCell ref="G5:G6"/>
    <mergeCell ref="H5:H6"/>
    <mergeCell ref="I5:I6"/>
    <mergeCell ref="K5:L5"/>
    <mergeCell ref="A1:O3"/>
    <mergeCell ref="O5:O6"/>
    <mergeCell ref="M5:M6"/>
    <mergeCell ref="N5:N6"/>
    <mergeCell ref="A4:A7"/>
    <mergeCell ref="B4:B7"/>
    <mergeCell ref="F5:F6"/>
    <mergeCell ref="J5:J6"/>
    <mergeCell ref="C4:F4"/>
    <mergeCell ref="G4:J4"/>
    <mergeCell ref="K4:O4"/>
    <mergeCell ref="C5:C6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topLeftCell="A4" zoomScale="85" zoomScaleNormal="85" zoomScaleSheetLayoutView="85" workbookViewId="0">
      <selection activeCell="S27" sqref="S27"/>
    </sheetView>
  </sheetViews>
  <sheetFormatPr defaultRowHeight="15.75"/>
  <cols>
    <col min="1" max="1" width="9.140625" style="13"/>
    <col min="2" max="2" width="44.85546875" style="13" customWidth="1"/>
    <col min="3" max="13" width="9.140625" style="13"/>
    <col min="14" max="14" width="10.42578125" style="13" customWidth="1"/>
    <col min="15" max="15" width="11" style="13" customWidth="1"/>
    <col min="16" max="16" width="11.28515625" style="13" customWidth="1"/>
    <col min="17" max="16384" width="9.140625" style="13"/>
  </cols>
  <sheetData>
    <row r="1" spans="1:17">
      <c r="A1" s="74" t="s">
        <v>150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6.5">
      <c r="A4" s="69" t="s">
        <v>61</v>
      </c>
      <c r="B4" s="69" t="s">
        <v>82</v>
      </c>
      <c r="C4" s="57" t="s">
        <v>75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</row>
    <row r="5" spans="1:17" ht="33" customHeight="1">
      <c r="A5" s="70"/>
      <c r="B5" s="70"/>
      <c r="C5" s="49" t="s">
        <v>76</v>
      </c>
      <c r="D5" s="49"/>
      <c r="E5" s="49"/>
      <c r="F5" s="49" t="s">
        <v>77</v>
      </c>
      <c r="G5" s="49"/>
      <c r="H5" s="49"/>
      <c r="I5" s="49" t="s">
        <v>78</v>
      </c>
      <c r="J5" s="49"/>
      <c r="K5" s="49"/>
      <c r="L5" s="49" t="s">
        <v>79</v>
      </c>
      <c r="M5" s="49"/>
      <c r="N5" s="49"/>
      <c r="O5" s="49" t="s">
        <v>80</v>
      </c>
      <c r="P5" s="49"/>
      <c r="Q5" s="49"/>
    </row>
    <row r="6" spans="1:17" ht="16.5" customHeight="1">
      <c r="A6" s="70"/>
      <c r="B6" s="70"/>
      <c r="C6" s="49" t="s">
        <v>81</v>
      </c>
      <c r="D6" s="49" t="s">
        <v>29</v>
      </c>
      <c r="E6" s="66" t="s">
        <v>83</v>
      </c>
      <c r="F6" s="49" t="s">
        <v>81</v>
      </c>
      <c r="G6" s="49" t="s">
        <v>29</v>
      </c>
      <c r="H6" s="66" t="s">
        <v>84</v>
      </c>
      <c r="I6" s="49" t="s">
        <v>81</v>
      </c>
      <c r="J6" s="49" t="s">
        <v>29</v>
      </c>
      <c r="K6" s="66" t="s">
        <v>85</v>
      </c>
      <c r="L6" s="49" t="s">
        <v>81</v>
      </c>
      <c r="M6" s="49" t="s">
        <v>29</v>
      </c>
      <c r="N6" s="66" t="s">
        <v>86</v>
      </c>
      <c r="O6" s="66" t="s">
        <v>87</v>
      </c>
      <c r="P6" s="66" t="s">
        <v>88</v>
      </c>
      <c r="Q6" s="66" t="s">
        <v>89</v>
      </c>
    </row>
    <row r="7" spans="1:17" ht="30.75" customHeight="1">
      <c r="A7" s="70"/>
      <c r="B7" s="70"/>
      <c r="C7" s="49"/>
      <c r="D7" s="49"/>
      <c r="E7" s="68"/>
      <c r="F7" s="49"/>
      <c r="G7" s="49"/>
      <c r="H7" s="68"/>
      <c r="I7" s="49"/>
      <c r="J7" s="49"/>
      <c r="K7" s="68"/>
      <c r="L7" s="49"/>
      <c r="M7" s="49"/>
      <c r="N7" s="68"/>
      <c r="O7" s="68"/>
      <c r="P7" s="68"/>
      <c r="Q7" s="68"/>
    </row>
    <row r="8" spans="1:17" ht="16.5">
      <c r="A8" s="62"/>
      <c r="B8" s="62"/>
      <c r="C8" s="35">
        <v>61</v>
      </c>
      <c r="D8" s="35">
        <v>62</v>
      </c>
      <c r="E8" s="35">
        <v>63</v>
      </c>
      <c r="F8" s="35">
        <v>64</v>
      </c>
      <c r="G8" s="35">
        <v>65</v>
      </c>
      <c r="H8" s="1">
        <v>66</v>
      </c>
      <c r="I8" s="1">
        <v>67</v>
      </c>
      <c r="J8" s="1">
        <v>68</v>
      </c>
      <c r="K8" s="1">
        <v>69</v>
      </c>
      <c r="L8" s="1">
        <v>70</v>
      </c>
      <c r="M8" s="1">
        <v>71</v>
      </c>
      <c r="N8" s="1">
        <v>72</v>
      </c>
      <c r="O8" s="1">
        <v>73</v>
      </c>
      <c r="P8" s="35">
        <v>74</v>
      </c>
      <c r="Q8" s="35">
        <v>75</v>
      </c>
    </row>
    <row r="9" spans="1:17" ht="16.5">
      <c r="A9" s="38"/>
      <c r="B9" s="38" t="s">
        <v>122</v>
      </c>
      <c r="C9" s="35"/>
      <c r="D9" s="35"/>
      <c r="E9" s="35"/>
      <c r="F9" s="47"/>
      <c r="G9" s="47"/>
      <c r="H9" s="47"/>
      <c r="I9" s="47"/>
      <c r="J9" s="47"/>
      <c r="K9" s="47"/>
      <c r="L9" s="1"/>
      <c r="M9" s="1"/>
      <c r="N9" s="1"/>
      <c r="O9" s="1"/>
      <c r="P9" s="35"/>
      <c r="Q9" s="35"/>
    </row>
    <row r="10" spans="1:17" ht="16.5">
      <c r="A10" s="9">
        <v>2</v>
      </c>
      <c r="B10" s="10" t="s">
        <v>6</v>
      </c>
      <c r="C10" s="35">
        <v>15</v>
      </c>
      <c r="D10" s="47">
        <v>0</v>
      </c>
      <c r="E10" s="35">
        <f>SUM(C10:D10)</f>
        <v>15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35">
        <v>485</v>
      </c>
      <c r="M10" s="47">
        <v>0</v>
      </c>
      <c r="N10" s="35">
        <f>SUM(L10:M10)</f>
        <v>485</v>
      </c>
      <c r="O10" s="35">
        <f>C10+F10+I10+L10</f>
        <v>500</v>
      </c>
      <c r="P10" s="35">
        <f>D10+G10+J10+M10</f>
        <v>0</v>
      </c>
      <c r="Q10" s="48">
        <f>SUM(O10:P10)</f>
        <v>500</v>
      </c>
    </row>
    <row r="11" spans="1:17" ht="16.5">
      <c r="A11" s="9">
        <v>3</v>
      </c>
      <c r="B11" s="10" t="s">
        <v>7</v>
      </c>
      <c r="C11" s="47">
        <v>0</v>
      </c>
      <c r="D11" s="47">
        <v>0</v>
      </c>
      <c r="E11" s="35">
        <f t="shared" ref="E11:E26" si="0">SUM(C11:D11)</f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23">
        <v>35</v>
      </c>
      <c r="M11" s="47">
        <v>0</v>
      </c>
      <c r="N11" s="35">
        <f t="shared" ref="N11:N27" si="1">SUM(L11:M11)</f>
        <v>35</v>
      </c>
      <c r="O11" s="35">
        <f t="shared" ref="O11:O27" si="2">C11+F11+I11+L11</f>
        <v>35</v>
      </c>
      <c r="P11" s="35">
        <f t="shared" ref="P11:P27" si="3">D11+G11+J11+M11</f>
        <v>0</v>
      </c>
      <c r="Q11" s="48">
        <f t="shared" ref="Q11:Q27" si="4">SUM(O11:P11)</f>
        <v>35</v>
      </c>
    </row>
    <row r="12" spans="1:17" ht="16.5">
      <c r="A12" s="9">
        <v>5</v>
      </c>
      <c r="B12" s="10" t="s">
        <v>8</v>
      </c>
      <c r="C12" s="47">
        <v>0</v>
      </c>
      <c r="D12" s="47">
        <v>0</v>
      </c>
      <c r="E12" s="35">
        <f t="shared" si="0"/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23"/>
      <c r="M12" s="47">
        <v>0</v>
      </c>
      <c r="N12" s="35">
        <f t="shared" si="1"/>
        <v>0</v>
      </c>
      <c r="O12" s="35">
        <f t="shared" si="2"/>
        <v>0</v>
      </c>
      <c r="P12" s="35">
        <f t="shared" si="3"/>
        <v>0</v>
      </c>
      <c r="Q12" s="48">
        <f t="shared" si="4"/>
        <v>0</v>
      </c>
    </row>
    <row r="13" spans="1:17" ht="16.5">
      <c r="A13" s="9">
        <v>6</v>
      </c>
      <c r="B13" s="10" t="s">
        <v>9</v>
      </c>
      <c r="C13" s="47">
        <v>0</v>
      </c>
      <c r="D13" s="47">
        <v>0</v>
      </c>
      <c r="E13" s="35">
        <f t="shared" si="0"/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23">
        <v>0</v>
      </c>
      <c r="M13" s="47">
        <v>0</v>
      </c>
      <c r="N13" s="35">
        <f t="shared" si="1"/>
        <v>0</v>
      </c>
      <c r="O13" s="35">
        <f t="shared" si="2"/>
        <v>0</v>
      </c>
      <c r="P13" s="35">
        <f t="shared" si="3"/>
        <v>0</v>
      </c>
      <c r="Q13" s="48">
        <f t="shared" si="4"/>
        <v>0</v>
      </c>
    </row>
    <row r="14" spans="1:17" ht="16.5">
      <c r="A14" s="9">
        <v>8</v>
      </c>
      <c r="B14" s="10" t="s">
        <v>10</v>
      </c>
      <c r="C14" s="47">
        <v>0</v>
      </c>
      <c r="D14" s="47">
        <v>0</v>
      </c>
      <c r="E14" s="35">
        <f t="shared" si="0"/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23">
        <v>0</v>
      </c>
      <c r="M14" s="23">
        <v>25</v>
      </c>
      <c r="N14" s="35">
        <f t="shared" si="1"/>
        <v>25</v>
      </c>
      <c r="O14" s="35">
        <f t="shared" si="2"/>
        <v>0</v>
      </c>
      <c r="P14" s="35">
        <f t="shared" si="3"/>
        <v>25</v>
      </c>
      <c r="Q14" s="48">
        <f t="shared" si="4"/>
        <v>25</v>
      </c>
    </row>
    <row r="15" spans="1:17" ht="16.5">
      <c r="A15" s="9">
        <v>9</v>
      </c>
      <c r="B15" s="10" t="s">
        <v>11</v>
      </c>
      <c r="C15" s="47">
        <v>0</v>
      </c>
      <c r="D15" s="47">
        <v>0</v>
      </c>
      <c r="E15" s="35">
        <f t="shared" si="0"/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23">
        <v>0</v>
      </c>
      <c r="M15" s="47">
        <v>0</v>
      </c>
      <c r="N15" s="35">
        <f t="shared" si="1"/>
        <v>0</v>
      </c>
      <c r="O15" s="35">
        <f t="shared" si="2"/>
        <v>0</v>
      </c>
      <c r="P15" s="35">
        <f t="shared" si="3"/>
        <v>0</v>
      </c>
      <c r="Q15" s="48">
        <f t="shared" si="4"/>
        <v>0</v>
      </c>
    </row>
    <row r="16" spans="1:17" ht="16.5">
      <c r="A16" s="9">
        <v>10</v>
      </c>
      <c r="B16" s="10" t="s">
        <v>12</v>
      </c>
      <c r="C16" s="47">
        <v>0</v>
      </c>
      <c r="D16" s="47">
        <v>0</v>
      </c>
      <c r="E16" s="35">
        <f t="shared" si="0"/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23"/>
      <c r="M16" s="47">
        <v>0</v>
      </c>
      <c r="N16" s="35">
        <f t="shared" si="1"/>
        <v>0</v>
      </c>
      <c r="O16" s="35">
        <f t="shared" si="2"/>
        <v>0</v>
      </c>
      <c r="P16" s="35">
        <f t="shared" si="3"/>
        <v>0</v>
      </c>
      <c r="Q16" s="48">
        <f t="shared" si="4"/>
        <v>0</v>
      </c>
    </row>
    <row r="17" spans="1:17" ht="16.5">
      <c r="A17" s="9">
        <v>11</v>
      </c>
      <c r="B17" s="10" t="s">
        <v>13</v>
      </c>
      <c r="C17" s="47">
        <v>0</v>
      </c>
      <c r="D17" s="47">
        <v>0</v>
      </c>
      <c r="E17" s="35">
        <f t="shared" si="0"/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23">
        <v>37</v>
      </c>
      <c r="M17" s="47">
        <v>0</v>
      </c>
      <c r="N17" s="35">
        <f t="shared" si="1"/>
        <v>37</v>
      </c>
      <c r="O17" s="35">
        <f t="shared" si="2"/>
        <v>37</v>
      </c>
      <c r="P17" s="35">
        <f t="shared" si="3"/>
        <v>0</v>
      </c>
      <c r="Q17" s="48">
        <f t="shared" si="4"/>
        <v>37</v>
      </c>
    </row>
    <row r="18" spans="1:17" ht="16.5">
      <c r="A18" s="9">
        <v>12</v>
      </c>
      <c r="B18" s="10" t="s">
        <v>14</v>
      </c>
      <c r="C18" s="47">
        <v>0</v>
      </c>
      <c r="D18" s="47">
        <v>0</v>
      </c>
      <c r="E18" s="35">
        <f t="shared" si="0"/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/>
      <c r="M18" s="47">
        <v>0</v>
      </c>
      <c r="N18" s="35">
        <f t="shared" si="1"/>
        <v>0</v>
      </c>
      <c r="O18" s="35">
        <f t="shared" si="2"/>
        <v>0</v>
      </c>
      <c r="P18" s="35">
        <f t="shared" si="3"/>
        <v>0</v>
      </c>
      <c r="Q18" s="48">
        <f t="shared" si="4"/>
        <v>0</v>
      </c>
    </row>
    <row r="19" spans="1:17" ht="16.5">
      <c r="A19" s="9">
        <v>14</v>
      </c>
      <c r="B19" s="10" t="s">
        <v>15</v>
      </c>
      <c r="C19" s="47">
        <v>0</v>
      </c>
      <c r="D19" s="47">
        <v>0</v>
      </c>
      <c r="E19" s="35">
        <f t="shared" si="0"/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23"/>
      <c r="M19" s="47">
        <v>0</v>
      </c>
      <c r="N19" s="35">
        <f t="shared" si="1"/>
        <v>0</v>
      </c>
      <c r="O19" s="35">
        <f t="shared" si="2"/>
        <v>0</v>
      </c>
      <c r="P19" s="35">
        <f t="shared" si="3"/>
        <v>0</v>
      </c>
      <c r="Q19" s="48">
        <f t="shared" si="4"/>
        <v>0</v>
      </c>
    </row>
    <row r="20" spans="1:17" ht="16.5">
      <c r="A20" s="9">
        <v>15</v>
      </c>
      <c r="B20" s="10" t="s">
        <v>16</v>
      </c>
      <c r="C20" s="47">
        <v>0</v>
      </c>
      <c r="D20" s="47">
        <v>0</v>
      </c>
      <c r="E20" s="35">
        <f t="shared" si="0"/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23"/>
      <c r="M20" s="47">
        <v>0</v>
      </c>
      <c r="N20" s="35">
        <f t="shared" si="1"/>
        <v>0</v>
      </c>
      <c r="O20" s="35">
        <f t="shared" si="2"/>
        <v>0</v>
      </c>
      <c r="P20" s="35">
        <f t="shared" si="3"/>
        <v>0</v>
      </c>
      <c r="Q20" s="48">
        <f t="shared" si="4"/>
        <v>0</v>
      </c>
    </row>
    <row r="21" spans="1:17" ht="16.5">
      <c r="A21" s="9">
        <v>17</v>
      </c>
      <c r="B21" s="10" t="s">
        <v>17</v>
      </c>
      <c r="C21" s="47">
        <v>0</v>
      </c>
      <c r="D21" s="47">
        <v>0</v>
      </c>
      <c r="E21" s="35">
        <f t="shared" si="0"/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23">
        <v>22</v>
      </c>
      <c r="M21" s="23">
        <v>24</v>
      </c>
      <c r="N21" s="35">
        <f t="shared" si="1"/>
        <v>46</v>
      </c>
      <c r="O21" s="35">
        <f t="shared" si="2"/>
        <v>22</v>
      </c>
      <c r="P21" s="35">
        <f t="shared" si="3"/>
        <v>24</v>
      </c>
      <c r="Q21" s="48">
        <f t="shared" si="4"/>
        <v>46</v>
      </c>
    </row>
    <row r="22" spans="1:17" ht="16.5">
      <c r="A22" s="9">
        <v>20</v>
      </c>
      <c r="B22" s="10" t="s">
        <v>18</v>
      </c>
      <c r="C22" s="47">
        <v>0</v>
      </c>
      <c r="D22" s="47">
        <v>0</v>
      </c>
      <c r="E22" s="35">
        <f t="shared" si="0"/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23">
        <v>0</v>
      </c>
      <c r="M22" s="47">
        <v>0</v>
      </c>
      <c r="N22" s="35">
        <f t="shared" si="1"/>
        <v>0</v>
      </c>
      <c r="O22" s="35">
        <f t="shared" si="2"/>
        <v>0</v>
      </c>
      <c r="P22" s="35">
        <f t="shared" si="3"/>
        <v>0</v>
      </c>
      <c r="Q22" s="48">
        <f t="shared" si="4"/>
        <v>0</v>
      </c>
    </row>
    <row r="23" spans="1:17" ht="16.5">
      <c r="A23" s="9">
        <v>22</v>
      </c>
      <c r="B23" s="10" t="s">
        <v>19</v>
      </c>
      <c r="C23" s="23">
        <v>1</v>
      </c>
      <c r="D23" s="23">
        <v>1</v>
      </c>
      <c r="E23" s="35">
        <f t="shared" si="0"/>
        <v>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23">
        <v>125</v>
      </c>
      <c r="M23" s="23">
        <v>48</v>
      </c>
      <c r="N23" s="35">
        <f t="shared" si="1"/>
        <v>173</v>
      </c>
      <c r="O23" s="35">
        <f t="shared" si="2"/>
        <v>126</v>
      </c>
      <c r="P23" s="35">
        <f t="shared" si="3"/>
        <v>49</v>
      </c>
      <c r="Q23" s="48">
        <f t="shared" si="4"/>
        <v>175</v>
      </c>
    </row>
    <row r="24" spans="1:17" ht="16.5">
      <c r="A24" s="9">
        <v>25</v>
      </c>
      <c r="B24" s="10" t="s">
        <v>20</v>
      </c>
      <c r="C24" s="23">
        <v>1</v>
      </c>
      <c r="D24" s="23">
        <v>2</v>
      </c>
      <c r="E24" s="35">
        <f t="shared" si="0"/>
        <v>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23">
        <v>107</v>
      </c>
      <c r="M24" s="23">
        <v>57</v>
      </c>
      <c r="N24" s="35">
        <f t="shared" si="1"/>
        <v>164</v>
      </c>
      <c r="O24" s="35">
        <f t="shared" si="2"/>
        <v>108</v>
      </c>
      <c r="P24" s="35">
        <f t="shared" si="3"/>
        <v>59</v>
      </c>
      <c r="Q24" s="48">
        <f t="shared" si="4"/>
        <v>167</v>
      </c>
    </row>
    <row r="25" spans="1:17" ht="18" customHeight="1">
      <c r="A25" s="9">
        <v>26</v>
      </c>
      <c r="B25" s="10" t="s">
        <v>21</v>
      </c>
      <c r="C25" s="47">
        <v>0</v>
      </c>
      <c r="D25" s="47">
        <v>0</v>
      </c>
      <c r="E25" s="35">
        <f t="shared" si="0"/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23">
        <v>0</v>
      </c>
      <c r="M25" s="23">
        <v>0</v>
      </c>
      <c r="N25" s="35">
        <f t="shared" si="1"/>
        <v>0</v>
      </c>
      <c r="O25" s="35">
        <f t="shared" si="2"/>
        <v>0</v>
      </c>
      <c r="P25" s="35">
        <f t="shared" si="3"/>
        <v>0</v>
      </c>
      <c r="Q25" s="48">
        <f t="shared" si="4"/>
        <v>0</v>
      </c>
    </row>
    <row r="26" spans="1:17" ht="16.5">
      <c r="A26" s="9">
        <v>27</v>
      </c>
      <c r="B26" s="10" t="s">
        <v>22</v>
      </c>
      <c r="C26" s="47">
        <v>0</v>
      </c>
      <c r="D26" s="47">
        <v>0</v>
      </c>
      <c r="E26" s="35">
        <f t="shared" si="0"/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23">
        <v>8</v>
      </c>
      <c r="M26" s="23">
        <v>17</v>
      </c>
      <c r="N26" s="35">
        <f t="shared" si="1"/>
        <v>25</v>
      </c>
      <c r="O26" s="35">
        <f t="shared" si="2"/>
        <v>8</v>
      </c>
      <c r="P26" s="35">
        <f t="shared" si="3"/>
        <v>17</v>
      </c>
      <c r="Q26" s="48">
        <f t="shared" si="4"/>
        <v>25</v>
      </c>
    </row>
    <row r="27" spans="1:17" ht="16.5">
      <c r="A27" s="16"/>
      <c r="B27" s="16"/>
      <c r="C27" s="23">
        <f>SUM(C10:C26)</f>
        <v>17</v>
      </c>
      <c r="D27" s="23">
        <f t="shared" ref="D27:M27" si="5">SUM(D10:D26)</f>
        <v>3</v>
      </c>
      <c r="E27" s="23">
        <f t="shared" si="5"/>
        <v>20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0</v>
      </c>
      <c r="J27" s="23">
        <f t="shared" si="5"/>
        <v>0</v>
      </c>
      <c r="K27" s="23">
        <f t="shared" si="5"/>
        <v>0</v>
      </c>
      <c r="L27" s="23">
        <f t="shared" si="5"/>
        <v>819</v>
      </c>
      <c r="M27" s="23">
        <f t="shared" si="5"/>
        <v>171</v>
      </c>
      <c r="N27" s="35">
        <f t="shared" si="1"/>
        <v>990</v>
      </c>
      <c r="O27" s="35">
        <f t="shared" si="2"/>
        <v>836</v>
      </c>
      <c r="P27" s="35">
        <f t="shared" si="3"/>
        <v>174</v>
      </c>
      <c r="Q27" s="48">
        <f t="shared" si="4"/>
        <v>1010</v>
      </c>
    </row>
  </sheetData>
  <mergeCells count="24">
    <mergeCell ref="F5:H5"/>
    <mergeCell ref="I5:K5"/>
    <mergeCell ref="L5:N5"/>
    <mergeCell ref="O5:Q5"/>
    <mergeCell ref="N6:N7"/>
    <mergeCell ref="O6:O7"/>
    <mergeCell ref="P6:P7"/>
    <mergeCell ref="Q6:Q7"/>
    <mergeCell ref="A1:Q3"/>
    <mergeCell ref="L6:L7"/>
    <mergeCell ref="M6:M7"/>
    <mergeCell ref="A4:A8"/>
    <mergeCell ref="B4:B8"/>
    <mergeCell ref="E6:E7"/>
    <mergeCell ref="H6:H7"/>
    <mergeCell ref="K6:K7"/>
    <mergeCell ref="C6:C7"/>
    <mergeCell ref="D6:D7"/>
    <mergeCell ref="F6:F7"/>
    <mergeCell ref="G6:G7"/>
    <mergeCell ref="I6:I7"/>
    <mergeCell ref="J6:J7"/>
    <mergeCell ref="C4:Q4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85" zoomScaleNormal="85" zoomScaleSheetLayoutView="85" workbookViewId="0">
      <selection activeCell="N25" sqref="N25"/>
    </sheetView>
  </sheetViews>
  <sheetFormatPr defaultRowHeight="15.75"/>
  <cols>
    <col min="1" max="1" width="9.28515625" style="13" bestFit="1" customWidth="1"/>
    <col min="2" max="2" width="39.28515625" style="13" customWidth="1"/>
    <col min="3" max="3" width="13.42578125" style="13" customWidth="1"/>
    <col min="4" max="4" width="10.140625" style="13" customWidth="1"/>
    <col min="5" max="5" width="10.42578125" style="13" bestFit="1" customWidth="1"/>
    <col min="6" max="6" width="9.28515625" style="13" bestFit="1" customWidth="1"/>
    <col min="7" max="7" width="10.85546875" style="13" customWidth="1"/>
    <col min="8" max="8" width="10" style="13" customWidth="1"/>
    <col min="9" max="9" width="9.42578125" style="13" customWidth="1"/>
    <col min="10" max="10" width="9.7109375" style="13" bestFit="1" customWidth="1"/>
    <col min="11" max="12" width="14.28515625" style="13" customWidth="1"/>
    <col min="13" max="13" width="12.28515625" style="13" customWidth="1"/>
    <col min="14" max="15" width="11.7109375" style="13" customWidth="1"/>
    <col min="16" max="16384" width="9.140625" style="13"/>
  </cols>
  <sheetData>
    <row r="1" spans="1:15">
      <c r="A1" s="74" t="s">
        <v>151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6.5">
      <c r="A4" s="69" t="s">
        <v>61</v>
      </c>
      <c r="B4" s="69" t="s">
        <v>74</v>
      </c>
      <c r="C4" s="49" t="s">
        <v>90</v>
      </c>
      <c r="D4" s="49"/>
      <c r="E4" s="49"/>
      <c r="F4" s="49"/>
      <c r="G4" s="49"/>
      <c r="H4" s="49"/>
      <c r="I4" s="49"/>
      <c r="J4" s="49"/>
      <c r="K4" s="49" t="s">
        <v>91</v>
      </c>
      <c r="L4" s="49"/>
      <c r="M4" s="49" t="s">
        <v>92</v>
      </c>
      <c r="N4" s="49"/>
      <c r="O4" s="49"/>
    </row>
    <row r="5" spans="1:15" ht="14.25" customHeight="1">
      <c r="A5" s="70"/>
      <c r="B5" s="70"/>
      <c r="C5" s="49" t="s">
        <v>93</v>
      </c>
      <c r="D5" s="49"/>
      <c r="E5" s="49"/>
      <c r="F5" s="49" t="s">
        <v>94</v>
      </c>
      <c r="G5" s="49"/>
      <c r="H5" s="49"/>
      <c r="I5" s="49"/>
      <c r="J5" s="82" t="s">
        <v>95</v>
      </c>
      <c r="K5" s="49" t="s">
        <v>96</v>
      </c>
      <c r="L5" s="66" t="s">
        <v>132</v>
      </c>
      <c r="M5" s="49" t="s">
        <v>130</v>
      </c>
      <c r="N5" s="49" t="s">
        <v>131</v>
      </c>
      <c r="O5" s="49" t="s">
        <v>97</v>
      </c>
    </row>
    <row r="6" spans="1:15" ht="68.25" customHeight="1">
      <c r="A6" s="70"/>
      <c r="B6" s="70"/>
      <c r="C6" s="35" t="s">
        <v>123</v>
      </c>
      <c r="D6" s="35" t="s">
        <v>98</v>
      </c>
      <c r="E6" s="35" t="s">
        <v>27</v>
      </c>
      <c r="F6" s="35" t="s">
        <v>99</v>
      </c>
      <c r="G6" s="35" t="s">
        <v>100</v>
      </c>
      <c r="H6" s="35" t="s">
        <v>101</v>
      </c>
      <c r="I6" s="35" t="s">
        <v>27</v>
      </c>
      <c r="J6" s="61"/>
      <c r="K6" s="49"/>
      <c r="L6" s="68"/>
      <c r="M6" s="49"/>
      <c r="N6" s="49"/>
      <c r="O6" s="49"/>
    </row>
    <row r="7" spans="1:15" ht="16.5">
      <c r="A7" s="70"/>
      <c r="B7" s="70"/>
      <c r="C7" s="22">
        <v>76</v>
      </c>
      <c r="D7" s="1">
        <v>77</v>
      </c>
      <c r="E7" s="1">
        <v>78</v>
      </c>
      <c r="F7" s="1">
        <v>79</v>
      </c>
      <c r="G7" s="1">
        <v>80</v>
      </c>
      <c r="H7" s="1">
        <v>81</v>
      </c>
      <c r="I7" s="1">
        <v>82</v>
      </c>
      <c r="J7" s="1">
        <v>83</v>
      </c>
      <c r="K7" s="1">
        <v>84</v>
      </c>
      <c r="L7" s="1">
        <v>85</v>
      </c>
      <c r="M7" s="1">
        <v>86</v>
      </c>
      <c r="N7" s="1">
        <v>87</v>
      </c>
      <c r="O7" s="1">
        <v>88</v>
      </c>
    </row>
    <row r="8" spans="1:15">
      <c r="A8" s="39"/>
      <c r="B8" s="39" t="s">
        <v>122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6.5">
      <c r="A9" s="9">
        <v>3</v>
      </c>
      <c r="B9" s="10" t="s">
        <v>7</v>
      </c>
      <c r="C9" s="23">
        <v>0</v>
      </c>
      <c r="D9" s="23">
        <v>1784500</v>
      </c>
      <c r="E9" s="23">
        <f>SUM(C9:D9)</f>
        <v>1784500</v>
      </c>
      <c r="F9" s="23">
        <v>485000</v>
      </c>
      <c r="G9" s="23">
        <v>0</v>
      </c>
      <c r="H9" s="23">
        <v>1206750</v>
      </c>
      <c r="I9" s="23">
        <f>SUM(F9:H9)</f>
        <v>1691750</v>
      </c>
      <c r="J9" s="23">
        <f>E9-I9</f>
        <v>92750</v>
      </c>
      <c r="K9" s="23">
        <v>7</v>
      </c>
      <c r="L9" s="23">
        <v>0.88</v>
      </c>
      <c r="M9" s="23">
        <v>11</v>
      </c>
      <c r="N9" s="23">
        <v>0</v>
      </c>
      <c r="O9" s="23">
        <v>0</v>
      </c>
    </row>
    <row r="10" spans="1:15" ht="16.5">
      <c r="A10" s="9">
        <v>5</v>
      </c>
      <c r="B10" s="10" t="s">
        <v>8</v>
      </c>
      <c r="C10" s="23">
        <v>0</v>
      </c>
      <c r="D10" s="23">
        <v>0</v>
      </c>
      <c r="E10" s="23">
        <f t="shared" ref="E10:F25" si="0">SUM(C10:D10)</f>
        <v>0</v>
      </c>
      <c r="F10" s="23">
        <f t="shared" si="0"/>
        <v>0</v>
      </c>
      <c r="G10" s="23">
        <v>0</v>
      </c>
      <c r="H10" s="23">
        <v>0</v>
      </c>
      <c r="I10" s="23">
        <f t="shared" ref="I10:I24" si="1">SUM(F10:H10)</f>
        <v>0</v>
      </c>
      <c r="J10" s="23">
        <f t="shared" ref="J10:J25" si="2">E10-I10</f>
        <v>0</v>
      </c>
      <c r="K10" s="23">
        <v>0</v>
      </c>
      <c r="L10" s="23">
        <v>0</v>
      </c>
      <c r="M10" s="23">
        <v>2</v>
      </c>
      <c r="N10" s="23">
        <v>0</v>
      </c>
      <c r="O10" s="23">
        <v>0</v>
      </c>
    </row>
    <row r="11" spans="1:15" ht="16.5">
      <c r="A11" s="9">
        <v>6</v>
      </c>
      <c r="B11" s="10" t="s">
        <v>9</v>
      </c>
      <c r="C11" s="23">
        <v>0</v>
      </c>
      <c r="D11" s="23">
        <v>0</v>
      </c>
      <c r="E11" s="23">
        <f t="shared" si="0"/>
        <v>0</v>
      </c>
      <c r="F11" s="23">
        <f t="shared" si="0"/>
        <v>0</v>
      </c>
      <c r="G11" s="23">
        <v>0</v>
      </c>
      <c r="H11" s="23">
        <v>0</v>
      </c>
      <c r="I11" s="23">
        <f t="shared" si="1"/>
        <v>0</v>
      </c>
      <c r="J11" s="23">
        <f t="shared" si="2"/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16.5">
      <c r="A12" s="9">
        <v>8</v>
      </c>
      <c r="B12" s="10" t="s">
        <v>10</v>
      </c>
      <c r="C12" s="23">
        <v>0</v>
      </c>
      <c r="D12" s="23">
        <v>8425</v>
      </c>
      <c r="E12" s="23">
        <f t="shared" si="0"/>
        <v>8425</v>
      </c>
      <c r="F12" s="23">
        <v>0</v>
      </c>
      <c r="G12" s="23">
        <v>0</v>
      </c>
      <c r="H12" s="23">
        <v>7872</v>
      </c>
      <c r="I12" s="23">
        <f t="shared" si="1"/>
        <v>7872</v>
      </c>
      <c r="J12" s="23">
        <f t="shared" si="2"/>
        <v>553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</row>
    <row r="13" spans="1:15" ht="16.5">
      <c r="A13" s="9">
        <v>9</v>
      </c>
      <c r="B13" s="10" t="s">
        <v>11</v>
      </c>
      <c r="C13" s="23">
        <v>0</v>
      </c>
      <c r="D13" s="23"/>
      <c r="E13" s="23">
        <f t="shared" si="0"/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3">
        <f t="shared" si="2"/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5" ht="16.5">
      <c r="A14" s="9">
        <v>10</v>
      </c>
      <c r="B14" s="10" t="s">
        <v>12</v>
      </c>
      <c r="C14" s="23">
        <v>0</v>
      </c>
      <c r="D14" s="23">
        <v>0</v>
      </c>
      <c r="E14" s="23">
        <f t="shared" si="0"/>
        <v>0</v>
      </c>
      <c r="F14" s="23">
        <f t="shared" si="0"/>
        <v>0</v>
      </c>
      <c r="G14" s="23">
        <v>0</v>
      </c>
      <c r="H14" s="23">
        <v>0</v>
      </c>
      <c r="I14" s="23">
        <f t="shared" si="1"/>
        <v>0</v>
      </c>
      <c r="J14" s="23">
        <f t="shared" si="2"/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1:15" ht="16.5">
      <c r="A15" s="9">
        <v>11</v>
      </c>
      <c r="B15" s="10" t="s">
        <v>13</v>
      </c>
      <c r="C15" s="23">
        <v>0</v>
      </c>
      <c r="D15" s="23">
        <v>0</v>
      </c>
      <c r="E15" s="23">
        <f t="shared" si="0"/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3">
        <f t="shared" si="2"/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1:15" ht="16.5">
      <c r="A16" s="9">
        <v>12</v>
      </c>
      <c r="B16" s="10" t="s">
        <v>14</v>
      </c>
      <c r="C16" s="23">
        <v>0</v>
      </c>
      <c r="D16" s="23">
        <v>0</v>
      </c>
      <c r="E16" s="23">
        <f t="shared" si="0"/>
        <v>0</v>
      </c>
      <c r="F16" s="23">
        <f t="shared" si="0"/>
        <v>0</v>
      </c>
      <c r="G16" s="23">
        <v>0</v>
      </c>
      <c r="H16" s="23">
        <v>0</v>
      </c>
      <c r="I16" s="23">
        <f t="shared" si="1"/>
        <v>0</v>
      </c>
      <c r="J16" s="23">
        <f t="shared" si="2"/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ht="16.5">
      <c r="A17" s="9">
        <v>14</v>
      </c>
      <c r="B17" s="10" t="s">
        <v>15</v>
      </c>
      <c r="C17" s="23">
        <v>0</v>
      </c>
      <c r="D17" s="23">
        <v>0</v>
      </c>
      <c r="E17" s="23">
        <f t="shared" si="0"/>
        <v>0</v>
      </c>
      <c r="F17" s="23">
        <f t="shared" si="0"/>
        <v>0</v>
      </c>
      <c r="G17" s="23">
        <v>0</v>
      </c>
      <c r="H17" s="23">
        <v>0</v>
      </c>
      <c r="I17" s="23">
        <f t="shared" si="1"/>
        <v>0</v>
      </c>
      <c r="J17" s="23">
        <f t="shared" si="2"/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16.5">
      <c r="A18" s="9">
        <v>15</v>
      </c>
      <c r="B18" s="10" t="s">
        <v>16</v>
      </c>
      <c r="C18" s="23">
        <v>0</v>
      </c>
      <c r="D18" s="23">
        <v>0</v>
      </c>
      <c r="E18" s="23">
        <f t="shared" si="0"/>
        <v>0</v>
      </c>
      <c r="F18" s="23">
        <f t="shared" si="0"/>
        <v>0</v>
      </c>
      <c r="G18" s="23">
        <v>0</v>
      </c>
      <c r="H18" s="23">
        <v>0</v>
      </c>
      <c r="I18" s="23">
        <f t="shared" si="1"/>
        <v>0</v>
      </c>
      <c r="J18" s="23">
        <f t="shared" si="2"/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16.5">
      <c r="A19" s="9">
        <v>17</v>
      </c>
      <c r="B19" s="10" t="s">
        <v>17</v>
      </c>
      <c r="C19" s="23">
        <v>31800</v>
      </c>
      <c r="D19" s="23">
        <v>17870</v>
      </c>
      <c r="E19" s="23">
        <f t="shared" si="0"/>
        <v>49670</v>
      </c>
      <c r="F19" s="23">
        <v>48000</v>
      </c>
      <c r="G19" s="23">
        <v>0</v>
      </c>
      <c r="H19" s="23">
        <v>7975</v>
      </c>
      <c r="I19" s="23">
        <f t="shared" si="1"/>
        <v>55975</v>
      </c>
      <c r="J19" s="23">
        <f t="shared" si="2"/>
        <v>-6305</v>
      </c>
      <c r="K19" s="23">
        <v>0</v>
      </c>
      <c r="L19" s="23">
        <v>0</v>
      </c>
      <c r="M19" s="23">
        <v>5</v>
      </c>
      <c r="N19" s="23">
        <v>0</v>
      </c>
      <c r="O19" s="23">
        <v>0</v>
      </c>
    </row>
    <row r="20" spans="1:15" ht="16.5">
      <c r="A20" s="9">
        <v>20</v>
      </c>
      <c r="B20" s="10" t="s">
        <v>18</v>
      </c>
      <c r="C20" s="23">
        <v>0</v>
      </c>
      <c r="D20" s="23">
        <v>0</v>
      </c>
      <c r="E20" s="23">
        <f t="shared" si="0"/>
        <v>0</v>
      </c>
      <c r="F20" s="13">
        <v>0</v>
      </c>
      <c r="G20" s="23">
        <v>0</v>
      </c>
      <c r="H20" s="13">
        <v>0</v>
      </c>
      <c r="I20" s="23">
        <f t="shared" si="1"/>
        <v>0</v>
      </c>
      <c r="J20" s="23">
        <f t="shared" si="2"/>
        <v>0</v>
      </c>
      <c r="K20" s="23">
        <v>0</v>
      </c>
      <c r="L20" s="23">
        <v>0</v>
      </c>
      <c r="M20" s="23">
        <v>2</v>
      </c>
      <c r="N20" s="23">
        <v>0</v>
      </c>
      <c r="O20" s="23">
        <v>0</v>
      </c>
    </row>
    <row r="21" spans="1:15" ht="16.5">
      <c r="A21" s="9">
        <v>22</v>
      </c>
      <c r="B21" s="10" t="s">
        <v>19</v>
      </c>
      <c r="C21" s="23">
        <v>53400</v>
      </c>
      <c r="D21" s="23">
        <v>36120</v>
      </c>
      <c r="E21" s="23">
        <f t="shared" si="0"/>
        <v>89520</v>
      </c>
      <c r="F21" s="23">
        <v>96000</v>
      </c>
      <c r="G21" s="23">
        <v>0</v>
      </c>
      <c r="H21" s="23">
        <v>10500</v>
      </c>
      <c r="I21" s="23">
        <f t="shared" si="1"/>
        <v>106500</v>
      </c>
      <c r="J21" s="23">
        <f t="shared" si="2"/>
        <v>-16980</v>
      </c>
      <c r="K21" s="23">
        <v>0</v>
      </c>
      <c r="L21" s="23">
        <v>0</v>
      </c>
      <c r="M21" s="23">
        <v>3</v>
      </c>
      <c r="N21" s="23">
        <v>0</v>
      </c>
      <c r="O21" s="23">
        <v>0</v>
      </c>
    </row>
    <row r="22" spans="1:15" ht="16.5">
      <c r="A22" s="9">
        <v>25</v>
      </c>
      <c r="B22" s="10" t="s">
        <v>20</v>
      </c>
      <c r="C22" s="23">
        <v>72100</v>
      </c>
      <c r="D22" s="23">
        <v>52810</v>
      </c>
      <c r="E22" s="23">
        <f t="shared" si="0"/>
        <v>124910</v>
      </c>
      <c r="F22" s="23">
        <v>288000</v>
      </c>
      <c r="G22" s="23">
        <v>0</v>
      </c>
      <c r="H22" s="23">
        <v>17872</v>
      </c>
      <c r="I22" s="23">
        <f t="shared" si="1"/>
        <v>305872</v>
      </c>
      <c r="J22" s="23">
        <f t="shared" si="2"/>
        <v>-180962</v>
      </c>
      <c r="K22" s="23">
        <v>0</v>
      </c>
      <c r="L22" s="23">
        <v>0</v>
      </c>
      <c r="M22" s="23">
        <v>4</v>
      </c>
      <c r="N22" s="23">
        <v>0</v>
      </c>
      <c r="O22" s="23">
        <v>0</v>
      </c>
    </row>
    <row r="23" spans="1:15" ht="16.5">
      <c r="A23" s="9">
        <v>26</v>
      </c>
      <c r="B23" s="10" t="s">
        <v>21</v>
      </c>
      <c r="C23" s="23">
        <v>0</v>
      </c>
      <c r="D23" s="23">
        <v>0</v>
      </c>
      <c r="E23" s="23">
        <f t="shared" si="0"/>
        <v>0</v>
      </c>
      <c r="F23" s="23">
        <v>0</v>
      </c>
      <c r="G23" s="23">
        <v>0</v>
      </c>
      <c r="H23" s="23">
        <v>0</v>
      </c>
      <c r="I23" s="23">
        <f t="shared" si="1"/>
        <v>0</v>
      </c>
      <c r="J23" s="23">
        <f t="shared" si="2"/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</row>
    <row r="24" spans="1:15" ht="16.5">
      <c r="A24" s="9">
        <v>27</v>
      </c>
      <c r="B24" s="10" t="s">
        <v>22</v>
      </c>
      <c r="C24" s="23">
        <v>0</v>
      </c>
      <c r="D24" s="23">
        <v>0</v>
      </c>
      <c r="E24" s="23">
        <f t="shared" si="0"/>
        <v>0</v>
      </c>
      <c r="F24" s="23">
        <v>0</v>
      </c>
      <c r="G24" s="23">
        <v>0</v>
      </c>
      <c r="H24" s="23">
        <v>0</v>
      </c>
      <c r="I24" s="23">
        <f t="shared" si="1"/>
        <v>0</v>
      </c>
      <c r="J24" s="23">
        <f t="shared" si="2"/>
        <v>0</v>
      </c>
      <c r="K24" s="23">
        <v>0</v>
      </c>
      <c r="L24" s="23">
        <v>0</v>
      </c>
      <c r="M24" s="23">
        <v>5</v>
      </c>
      <c r="N24" s="23">
        <v>0</v>
      </c>
      <c r="O24" s="23">
        <v>0</v>
      </c>
    </row>
    <row r="25" spans="1:15">
      <c r="A25" s="16"/>
      <c r="B25" s="16"/>
      <c r="C25" s="23">
        <f>SUM(C9:C24)</f>
        <v>157300</v>
      </c>
      <c r="D25" s="23">
        <f>SUM(D9:D24)</f>
        <v>1899725</v>
      </c>
      <c r="E25" s="23">
        <f t="shared" si="0"/>
        <v>2057025</v>
      </c>
      <c r="F25" s="23">
        <f>SUM(F9:F24)</f>
        <v>917000</v>
      </c>
      <c r="G25" s="23">
        <v>0</v>
      </c>
      <c r="H25" s="23">
        <f>SUM(H9:H24)</f>
        <v>1250969</v>
      </c>
      <c r="I25" s="23">
        <f>SUM(F25:H25)</f>
        <v>2167969</v>
      </c>
      <c r="J25" s="23">
        <f t="shared" si="2"/>
        <v>-110944</v>
      </c>
      <c r="K25" s="23">
        <f>SUM(K9:K24)</f>
        <v>7</v>
      </c>
      <c r="L25" s="23">
        <f>SUM(L9:L24)</f>
        <v>0.88</v>
      </c>
      <c r="M25" s="23">
        <f>SUM(M9:M24)</f>
        <v>32</v>
      </c>
      <c r="N25" s="23">
        <v>0</v>
      </c>
      <c r="O25" s="23">
        <v>0</v>
      </c>
    </row>
  </sheetData>
  <mergeCells count="14">
    <mergeCell ref="O5:O6"/>
    <mergeCell ref="A4:A7"/>
    <mergeCell ref="B4:B7"/>
    <mergeCell ref="A1:O3"/>
    <mergeCell ref="C4:J4"/>
    <mergeCell ref="K4:L4"/>
    <mergeCell ref="M4:O4"/>
    <mergeCell ref="C5:E5"/>
    <mergeCell ref="F5:I5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8"/>
  <sheetViews>
    <sheetView view="pageBreakPreview" zoomScale="85" zoomScaleNormal="85" zoomScaleSheetLayoutView="85" workbookViewId="0">
      <selection activeCell="T25" sqref="T25"/>
    </sheetView>
  </sheetViews>
  <sheetFormatPr defaultRowHeight="15.75"/>
  <cols>
    <col min="1" max="1" width="8.5703125" style="13" customWidth="1"/>
    <col min="2" max="2" width="38.5703125" style="13" customWidth="1"/>
    <col min="3" max="3" width="10.140625" style="13" customWidth="1"/>
    <col min="4" max="4" width="10.28515625" style="13" customWidth="1"/>
    <col min="5" max="5" width="11" style="13" customWidth="1"/>
    <col min="6" max="6" width="8.42578125" style="13" customWidth="1"/>
    <col min="7" max="7" width="7.5703125" style="13" customWidth="1"/>
    <col min="8" max="8" width="9.140625" style="13"/>
    <col min="9" max="9" width="8" style="13" customWidth="1"/>
    <col min="10" max="10" width="7.42578125" style="13" customWidth="1"/>
    <col min="11" max="11" width="9.140625" style="13"/>
    <col min="12" max="12" width="8" style="13" customWidth="1"/>
    <col min="13" max="13" width="7.140625" style="13" customWidth="1"/>
    <col min="14" max="14" width="9.140625" style="13"/>
    <col min="15" max="15" width="10.85546875" style="13" customWidth="1"/>
    <col min="16" max="16" width="9.140625" style="13"/>
    <col min="17" max="17" width="11.140625" style="13" customWidth="1"/>
    <col min="18" max="16384" width="9.140625" style="13"/>
  </cols>
  <sheetData>
    <row r="1" spans="1:18">
      <c r="A1" s="74" t="s">
        <v>152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16.5">
      <c r="A4" s="69" t="s">
        <v>61</v>
      </c>
      <c r="B4" s="69" t="s">
        <v>74</v>
      </c>
      <c r="C4" s="49" t="s">
        <v>133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 t="s">
        <v>102</v>
      </c>
    </row>
    <row r="5" spans="1:18" ht="16.5">
      <c r="A5" s="70"/>
      <c r="B5" s="70"/>
      <c r="C5" s="49" t="s">
        <v>103</v>
      </c>
      <c r="D5" s="49"/>
      <c r="E5" s="49"/>
      <c r="F5" s="49" t="s">
        <v>104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22.5" customHeight="1">
      <c r="A6" s="70"/>
      <c r="B6" s="70"/>
      <c r="C6" s="49" t="s">
        <v>112</v>
      </c>
      <c r="D6" s="49" t="s">
        <v>105</v>
      </c>
      <c r="E6" s="66" t="s">
        <v>113</v>
      </c>
      <c r="F6" s="49" t="s">
        <v>106</v>
      </c>
      <c r="G6" s="49"/>
      <c r="H6" s="49"/>
      <c r="I6" s="49" t="s">
        <v>107</v>
      </c>
      <c r="J6" s="49"/>
      <c r="K6" s="49"/>
      <c r="L6" s="49" t="s">
        <v>108</v>
      </c>
      <c r="M6" s="49"/>
      <c r="N6" s="49"/>
      <c r="O6" s="49" t="s">
        <v>109</v>
      </c>
      <c r="P6" s="49"/>
      <c r="Q6" s="49"/>
      <c r="R6" s="49"/>
    </row>
    <row r="7" spans="1:18" ht="16.5" customHeight="1">
      <c r="A7" s="70"/>
      <c r="B7" s="70"/>
      <c r="C7" s="49"/>
      <c r="D7" s="49"/>
      <c r="E7" s="67"/>
      <c r="F7" s="49" t="s">
        <v>110</v>
      </c>
      <c r="G7" s="49" t="s">
        <v>111</v>
      </c>
      <c r="H7" s="66" t="s">
        <v>114</v>
      </c>
      <c r="I7" s="49" t="s">
        <v>110</v>
      </c>
      <c r="J7" s="49" t="s">
        <v>111</v>
      </c>
      <c r="K7" s="66" t="s">
        <v>115</v>
      </c>
      <c r="L7" s="49" t="s">
        <v>110</v>
      </c>
      <c r="M7" s="49" t="s">
        <v>111</v>
      </c>
      <c r="N7" s="66" t="s">
        <v>116</v>
      </c>
      <c r="O7" s="66" t="s">
        <v>119</v>
      </c>
      <c r="P7" s="66" t="s">
        <v>117</v>
      </c>
      <c r="Q7" s="66" t="s">
        <v>118</v>
      </c>
      <c r="R7" s="49"/>
    </row>
    <row r="8" spans="1:18" ht="61.5" customHeight="1">
      <c r="A8" s="70"/>
      <c r="B8" s="70"/>
      <c r="C8" s="49"/>
      <c r="D8" s="49"/>
      <c r="E8" s="68"/>
      <c r="F8" s="49"/>
      <c r="G8" s="49"/>
      <c r="H8" s="68"/>
      <c r="I8" s="49"/>
      <c r="J8" s="49"/>
      <c r="K8" s="68"/>
      <c r="L8" s="49"/>
      <c r="M8" s="49"/>
      <c r="N8" s="68"/>
      <c r="O8" s="68"/>
      <c r="P8" s="68"/>
      <c r="Q8" s="68"/>
      <c r="R8" s="49"/>
    </row>
    <row r="9" spans="1:18" ht="16.5">
      <c r="A9" s="62"/>
      <c r="B9" s="62"/>
      <c r="C9" s="1">
        <v>89</v>
      </c>
      <c r="D9" s="1">
        <v>90</v>
      </c>
      <c r="E9" s="1">
        <v>91</v>
      </c>
      <c r="F9" s="1">
        <v>92</v>
      </c>
      <c r="G9" s="1">
        <v>93</v>
      </c>
      <c r="H9" s="1">
        <v>94</v>
      </c>
      <c r="I9" s="1">
        <v>95</v>
      </c>
      <c r="J9" s="1">
        <v>96</v>
      </c>
      <c r="K9" s="1">
        <v>97</v>
      </c>
      <c r="L9" s="1">
        <v>98</v>
      </c>
      <c r="M9" s="1">
        <v>99</v>
      </c>
      <c r="N9" s="1">
        <v>100</v>
      </c>
      <c r="O9" s="1">
        <v>101</v>
      </c>
      <c r="P9" s="35">
        <v>102</v>
      </c>
      <c r="Q9" s="35">
        <v>103</v>
      </c>
      <c r="R9" s="35">
        <v>104</v>
      </c>
    </row>
    <row r="10" spans="1:18" ht="16.5">
      <c r="A10" s="38"/>
      <c r="B10" s="38" t="s">
        <v>122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5"/>
      <c r="Q10" s="35"/>
      <c r="R10" s="35"/>
    </row>
    <row r="11" spans="1:18" ht="16.5">
      <c r="A11" s="9">
        <v>2</v>
      </c>
      <c r="B11" s="10" t="s">
        <v>6</v>
      </c>
      <c r="C11" s="35">
        <v>46</v>
      </c>
      <c r="D11" s="35">
        <v>36</v>
      </c>
      <c r="E11" s="35">
        <f>C11-D11</f>
        <v>10</v>
      </c>
      <c r="F11" s="35">
        <v>9280</v>
      </c>
      <c r="G11" s="23">
        <v>0</v>
      </c>
      <c r="H11" s="35">
        <f>F11+G11</f>
        <v>9280</v>
      </c>
      <c r="I11" s="35">
        <v>0</v>
      </c>
      <c r="J11" s="35">
        <v>0</v>
      </c>
      <c r="K11" s="35">
        <f>SUM(I11:J11)</f>
        <v>0</v>
      </c>
      <c r="L11" s="35">
        <v>0</v>
      </c>
      <c r="M11" s="35">
        <v>0</v>
      </c>
      <c r="N11" s="35">
        <f>SUM(L11:M11)</f>
        <v>0</v>
      </c>
      <c r="O11" s="35">
        <f>F11-I11+L11</f>
        <v>9280</v>
      </c>
      <c r="P11" s="35">
        <v>0</v>
      </c>
      <c r="Q11" s="35">
        <f>O11+P11</f>
        <v>9280</v>
      </c>
      <c r="R11" s="35">
        <v>11</v>
      </c>
    </row>
    <row r="12" spans="1:18" ht="16.5">
      <c r="A12" s="9">
        <v>3</v>
      </c>
      <c r="B12" s="10" t="s">
        <v>7</v>
      </c>
      <c r="C12" s="47">
        <v>4</v>
      </c>
      <c r="D12" s="23">
        <v>2</v>
      </c>
      <c r="E12" s="35">
        <f t="shared" ref="E12:E28" si="0">C12-D12</f>
        <v>2</v>
      </c>
      <c r="F12" s="23">
        <v>0</v>
      </c>
      <c r="G12" s="23">
        <v>0</v>
      </c>
      <c r="H12" s="35">
        <f t="shared" ref="H12:H28" si="1">F12+G12</f>
        <v>0</v>
      </c>
      <c r="I12" s="35">
        <v>0</v>
      </c>
      <c r="J12" s="35">
        <v>0</v>
      </c>
      <c r="K12" s="35">
        <f t="shared" ref="K12:K28" si="2">SUM(I12:J12)</f>
        <v>0</v>
      </c>
      <c r="L12" s="35">
        <v>0</v>
      </c>
      <c r="M12" s="35">
        <v>0</v>
      </c>
      <c r="N12" s="35">
        <f t="shared" ref="N12:N28" si="3">SUM(L12:M12)</f>
        <v>0</v>
      </c>
      <c r="O12" s="35">
        <f t="shared" ref="O12:O28" si="4">F12-I12+L12</f>
        <v>0</v>
      </c>
      <c r="P12" s="23">
        <v>0</v>
      </c>
      <c r="Q12" s="35">
        <f t="shared" ref="Q12:Q28" si="5">O12+P12</f>
        <v>0</v>
      </c>
      <c r="R12" s="23">
        <v>2</v>
      </c>
    </row>
    <row r="13" spans="1:18" ht="16.5">
      <c r="A13" s="9">
        <v>5</v>
      </c>
      <c r="B13" s="10" t="s">
        <v>8</v>
      </c>
      <c r="C13" s="23">
        <v>0</v>
      </c>
      <c r="D13" s="23">
        <v>0</v>
      </c>
      <c r="E13" s="35">
        <f t="shared" si="0"/>
        <v>0</v>
      </c>
      <c r="F13" s="23">
        <v>0</v>
      </c>
      <c r="G13" s="23">
        <v>0</v>
      </c>
      <c r="H13" s="35">
        <f t="shared" si="1"/>
        <v>0</v>
      </c>
      <c r="I13" s="35">
        <v>0</v>
      </c>
      <c r="J13" s="35">
        <v>0</v>
      </c>
      <c r="K13" s="35">
        <f t="shared" si="2"/>
        <v>0</v>
      </c>
      <c r="L13" s="35">
        <v>0</v>
      </c>
      <c r="M13" s="35">
        <v>0</v>
      </c>
      <c r="N13" s="35">
        <f t="shared" si="3"/>
        <v>0</v>
      </c>
      <c r="O13" s="35">
        <f t="shared" si="4"/>
        <v>0</v>
      </c>
      <c r="P13" s="35">
        <v>0</v>
      </c>
      <c r="Q13" s="35">
        <f t="shared" si="5"/>
        <v>0</v>
      </c>
      <c r="R13" s="23">
        <v>0</v>
      </c>
    </row>
    <row r="14" spans="1:18" ht="16.5">
      <c r="A14" s="9">
        <v>6</v>
      </c>
      <c r="B14" s="10" t="s">
        <v>9</v>
      </c>
      <c r="C14" s="23">
        <v>1</v>
      </c>
      <c r="D14" s="23">
        <v>1</v>
      </c>
      <c r="E14" s="35">
        <f t="shared" si="0"/>
        <v>0</v>
      </c>
      <c r="F14" s="23">
        <v>60</v>
      </c>
      <c r="G14" s="23">
        <v>0</v>
      </c>
      <c r="H14" s="35">
        <f t="shared" si="1"/>
        <v>60</v>
      </c>
      <c r="I14" s="35">
        <v>0</v>
      </c>
      <c r="J14" s="35">
        <v>0</v>
      </c>
      <c r="K14" s="35">
        <f t="shared" si="2"/>
        <v>0</v>
      </c>
      <c r="L14" s="35">
        <v>0</v>
      </c>
      <c r="M14" s="35">
        <v>0</v>
      </c>
      <c r="N14" s="35">
        <f t="shared" si="3"/>
        <v>0</v>
      </c>
      <c r="O14" s="35">
        <f t="shared" si="4"/>
        <v>60</v>
      </c>
      <c r="P14" s="35">
        <v>0</v>
      </c>
      <c r="Q14" s="35">
        <f t="shared" si="5"/>
        <v>60</v>
      </c>
      <c r="R14" s="23">
        <v>0</v>
      </c>
    </row>
    <row r="15" spans="1:18" ht="16.5">
      <c r="A15" s="9">
        <v>8</v>
      </c>
      <c r="B15" s="10" t="s">
        <v>10</v>
      </c>
      <c r="C15" s="23">
        <v>2</v>
      </c>
      <c r="D15" s="23">
        <v>2</v>
      </c>
      <c r="E15" s="35">
        <f t="shared" si="0"/>
        <v>0</v>
      </c>
      <c r="F15" s="23">
        <v>0</v>
      </c>
      <c r="G15" s="23">
        <v>0</v>
      </c>
      <c r="H15" s="35">
        <f t="shared" si="1"/>
        <v>0</v>
      </c>
      <c r="I15" s="35">
        <v>0</v>
      </c>
      <c r="J15" s="35">
        <v>0</v>
      </c>
      <c r="K15" s="35">
        <f t="shared" si="2"/>
        <v>0</v>
      </c>
      <c r="L15" s="35">
        <v>0</v>
      </c>
      <c r="M15" s="35">
        <v>0</v>
      </c>
      <c r="N15" s="35">
        <f t="shared" si="3"/>
        <v>0</v>
      </c>
      <c r="O15" s="35">
        <f t="shared" si="4"/>
        <v>0</v>
      </c>
      <c r="P15" s="35">
        <v>0</v>
      </c>
      <c r="Q15" s="35">
        <f t="shared" si="5"/>
        <v>0</v>
      </c>
      <c r="R15" s="23">
        <v>0</v>
      </c>
    </row>
    <row r="16" spans="1:18" ht="16.5">
      <c r="A16" s="9">
        <v>9</v>
      </c>
      <c r="B16" s="10" t="s">
        <v>11</v>
      </c>
      <c r="C16" s="23">
        <v>0</v>
      </c>
      <c r="D16" s="23">
        <v>0</v>
      </c>
      <c r="E16" s="35">
        <f t="shared" si="0"/>
        <v>0</v>
      </c>
      <c r="F16" s="23">
        <v>0</v>
      </c>
      <c r="G16" s="23">
        <v>0</v>
      </c>
      <c r="H16" s="35">
        <f t="shared" si="1"/>
        <v>0</v>
      </c>
      <c r="I16" s="35">
        <v>0</v>
      </c>
      <c r="J16" s="35">
        <v>0</v>
      </c>
      <c r="K16" s="35">
        <f t="shared" si="2"/>
        <v>0</v>
      </c>
      <c r="L16" s="35">
        <v>0</v>
      </c>
      <c r="M16" s="35">
        <v>0</v>
      </c>
      <c r="N16" s="35">
        <f t="shared" si="3"/>
        <v>0</v>
      </c>
      <c r="O16" s="35">
        <f t="shared" si="4"/>
        <v>0</v>
      </c>
      <c r="P16" s="35">
        <v>0</v>
      </c>
      <c r="Q16" s="35">
        <f t="shared" si="5"/>
        <v>0</v>
      </c>
      <c r="R16" s="23">
        <v>0</v>
      </c>
    </row>
    <row r="17" spans="1:18" ht="16.5">
      <c r="A17" s="9">
        <v>10</v>
      </c>
      <c r="B17" s="10" t="s">
        <v>12</v>
      </c>
      <c r="C17" s="23">
        <v>0</v>
      </c>
      <c r="D17" s="23">
        <v>0</v>
      </c>
      <c r="E17" s="35">
        <f t="shared" si="0"/>
        <v>0</v>
      </c>
      <c r="F17" s="23">
        <v>0</v>
      </c>
      <c r="G17" s="23">
        <v>0</v>
      </c>
      <c r="H17" s="35">
        <f t="shared" si="1"/>
        <v>0</v>
      </c>
      <c r="I17" s="35">
        <v>0</v>
      </c>
      <c r="J17" s="35">
        <v>0</v>
      </c>
      <c r="K17" s="35">
        <f t="shared" si="2"/>
        <v>0</v>
      </c>
      <c r="L17" s="35">
        <v>0</v>
      </c>
      <c r="M17" s="35">
        <v>0</v>
      </c>
      <c r="N17" s="35">
        <f t="shared" si="3"/>
        <v>0</v>
      </c>
      <c r="O17" s="35">
        <f t="shared" si="4"/>
        <v>0</v>
      </c>
      <c r="P17" s="35">
        <v>0</v>
      </c>
      <c r="Q17" s="35">
        <f t="shared" si="5"/>
        <v>0</v>
      </c>
      <c r="R17" s="23">
        <v>0</v>
      </c>
    </row>
    <row r="18" spans="1:18" ht="16.5">
      <c r="A18" s="9">
        <v>11</v>
      </c>
      <c r="B18" s="10" t="s">
        <v>13</v>
      </c>
      <c r="C18" s="23">
        <v>3</v>
      </c>
      <c r="D18" s="23">
        <v>3</v>
      </c>
      <c r="E18" s="35">
        <f t="shared" si="0"/>
        <v>0</v>
      </c>
      <c r="F18" s="23">
        <v>0</v>
      </c>
      <c r="G18" s="23">
        <v>0</v>
      </c>
      <c r="H18" s="35">
        <f t="shared" si="1"/>
        <v>0</v>
      </c>
      <c r="I18" s="35">
        <v>0</v>
      </c>
      <c r="J18" s="35">
        <v>0</v>
      </c>
      <c r="K18" s="35">
        <f t="shared" si="2"/>
        <v>0</v>
      </c>
      <c r="L18" s="35">
        <v>0</v>
      </c>
      <c r="M18" s="35">
        <v>0</v>
      </c>
      <c r="N18" s="35">
        <f t="shared" si="3"/>
        <v>0</v>
      </c>
      <c r="O18" s="35">
        <f t="shared" si="4"/>
        <v>0</v>
      </c>
      <c r="P18" s="35">
        <v>0</v>
      </c>
      <c r="Q18" s="35">
        <f t="shared" si="5"/>
        <v>0</v>
      </c>
      <c r="R18" s="23">
        <v>0</v>
      </c>
    </row>
    <row r="19" spans="1:18" ht="16.5">
      <c r="A19" s="9">
        <v>12</v>
      </c>
      <c r="B19" s="10" t="s">
        <v>14</v>
      </c>
      <c r="C19" s="23">
        <v>0</v>
      </c>
      <c r="D19" s="23">
        <v>0</v>
      </c>
      <c r="E19" s="35">
        <f t="shared" si="0"/>
        <v>0</v>
      </c>
      <c r="F19" s="23">
        <v>0</v>
      </c>
      <c r="G19" s="23">
        <v>0</v>
      </c>
      <c r="H19" s="35">
        <f t="shared" si="1"/>
        <v>0</v>
      </c>
      <c r="I19" s="35">
        <v>0</v>
      </c>
      <c r="J19" s="35">
        <v>0</v>
      </c>
      <c r="K19" s="35">
        <f t="shared" si="2"/>
        <v>0</v>
      </c>
      <c r="L19" s="35">
        <v>0</v>
      </c>
      <c r="M19" s="35">
        <v>0</v>
      </c>
      <c r="N19" s="35">
        <f t="shared" si="3"/>
        <v>0</v>
      </c>
      <c r="O19" s="35">
        <f t="shared" si="4"/>
        <v>0</v>
      </c>
      <c r="P19" s="35">
        <v>0</v>
      </c>
      <c r="Q19" s="35">
        <f t="shared" si="5"/>
        <v>0</v>
      </c>
      <c r="R19" s="23">
        <v>0</v>
      </c>
    </row>
    <row r="20" spans="1:18" ht="16.5">
      <c r="A20" s="9">
        <v>14</v>
      </c>
      <c r="B20" s="10" t="s">
        <v>15</v>
      </c>
      <c r="C20" s="23">
        <v>2</v>
      </c>
      <c r="D20" s="23">
        <v>2</v>
      </c>
      <c r="E20" s="35">
        <f t="shared" si="0"/>
        <v>0</v>
      </c>
      <c r="F20" s="23">
        <v>0</v>
      </c>
      <c r="G20" s="23">
        <v>0</v>
      </c>
      <c r="H20" s="35">
        <f t="shared" si="1"/>
        <v>0</v>
      </c>
      <c r="I20" s="35">
        <v>0</v>
      </c>
      <c r="J20" s="35">
        <v>0</v>
      </c>
      <c r="K20" s="35">
        <f t="shared" si="2"/>
        <v>0</v>
      </c>
      <c r="L20" s="35">
        <v>0</v>
      </c>
      <c r="M20" s="35">
        <v>0</v>
      </c>
      <c r="N20" s="35">
        <f t="shared" si="3"/>
        <v>0</v>
      </c>
      <c r="O20" s="35">
        <f t="shared" si="4"/>
        <v>0</v>
      </c>
      <c r="P20" s="35">
        <v>0</v>
      </c>
      <c r="Q20" s="35">
        <f t="shared" si="5"/>
        <v>0</v>
      </c>
      <c r="R20" s="23">
        <v>0</v>
      </c>
    </row>
    <row r="21" spans="1:18" ht="16.5">
      <c r="A21" s="9">
        <v>15</v>
      </c>
      <c r="B21" s="10" t="s">
        <v>16</v>
      </c>
      <c r="C21" s="23">
        <v>0</v>
      </c>
      <c r="D21" s="23">
        <v>0</v>
      </c>
      <c r="E21" s="35">
        <f t="shared" si="0"/>
        <v>0</v>
      </c>
      <c r="F21" s="23">
        <v>0</v>
      </c>
      <c r="G21" s="23">
        <v>0</v>
      </c>
      <c r="H21" s="35">
        <f t="shared" si="1"/>
        <v>0</v>
      </c>
      <c r="I21" s="35">
        <v>0</v>
      </c>
      <c r="J21" s="35">
        <v>0</v>
      </c>
      <c r="K21" s="35">
        <f t="shared" si="2"/>
        <v>0</v>
      </c>
      <c r="L21" s="35">
        <v>0</v>
      </c>
      <c r="M21" s="35">
        <v>0</v>
      </c>
      <c r="N21" s="35">
        <f t="shared" si="3"/>
        <v>0</v>
      </c>
      <c r="O21" s="35">
        <f t="shared" si="4"/>
        <v>0</v>
      </c>
      <c r="P21" s="35">
        <v>0</v>
      </c>
      <c r="Q21" s="35">
        <f t="shared" si="5"/>
        <v>0</v>
      </c>
      <c r="R21" s="23">
        <v>0</v>
      </c>
    </row>
    <row r="22" spans="1:18" ht="16.5">
      <c r="A22" s="9">
        <v>17</v>
      </c>
      <c r="B22" s="10" t="s">
        <v>17</v>
      </c>
      <c r="C22" s="23">
        <v>10</v>
      </c>
      <c r="D22" s="23">
        <v>7</v>
      </c>
      <c r="E22" s="35">
        <f t="shared" si="0"/>
        <v>3</v>
      </c>
      <c r="F22" s="23">
        <v>0</v>
      </c>
      <c r="G22" s="23">
        <v>0</v>
      </c>
      <c r="H22" s="35">
        <f t="shared" si="1"/>
        <v>0</v>
      </c>
      <c r="I22" s="35">
        <v>0</v>
      </c>
      <c r="J22" s="35">
        <v>0</v>
      </c>
      <c r="K22" s="35">
        <f t="shared" si="2"/>
        <v>0</v>
      </c>
      <c r="L22" s="35">
        <v>0</v>
      </c>
      <c r="M22" s="35">
        <v>0</v>
      </c>
      <c r="N22" s="35">
        <f t="shared" si="3"/>
        <v>0</v>
      </c>
      <c r="O22" s="35">
        <f t="shared" si="4"/>
        <v>0</v>
      </c>
      <c r="P22" s="35">
        <v>0</v>
      </c>
      <c r="Q22" s="35">
        <f t="shared" si="5"/>
        <v>0</v>
      </c>
      <c r="R22" s="23">
        <v>5</v>
      </c>
    </row>
    <row r="23" spans="1:18" ht="16.5">
      <c r="A23" s="9">
        <v>20</v>
      </c>
      <c r="B23" s="10" t="s">
        <v>18</v>
      </c>
      <c r="C23" s="23">
        <v>2</v>
      </c>
      <c r="D23" s="23">
        <v>0</v>
      </c>
      <c r="E23" s="35">
        <f t="shared" si="0"/>
        <v>2</v>
      </c>
      <c r="F23" s="23">
        <v>0</v>
      </c>
      <c r="G23" s="23">
        <v>0</v>
      </c>
      <c r="H23" s="35">
        <f t="shared" si="1"/>
        <v>0</v>
      </c>
      <c r="I23" s="35">
        <v>0</v>
      </c>
      <c r="J23" s="35">
        <v>0</v>
      </c>
      <c r="K23" s="35">
        <f t="shared" si="2"/>
        <v>0</v>
      </c>
      <c r="L23" s="35">
        <v>0</v>
      </c>
      <c r="M23" s="35">
        <v>0</v>
      </c>
      <c r="N23" s="35">
        <f t="shared" si="3"/>
        <v>0</v>
      </c>
      <c r="O23" s="35">
        <f t="shared" si="4"/>
        <v>0</v>
      </c>
      <c r="P23" s="35">
        <v>0</v>
      </c>
      <c r="Q23" s="35">
        <f t="shared" si="5"/>
        <v>0</v>
      </c>
      <c r="R23" s="23">
        <v>2</v>
      </c>
    </row>
    <row r="24" spans="1:18" ht="16.5">
      <c r="A24" s="9">
        <v>22</v>
      </c>
      <c r="B24" s="10" t="s">
        <v>19</v>
      </c>
      <c r="C24" s="23">
        <v>7</v>
      </c>
      <c r="D24" s="23">
        <v>5</v>
      </c>
      <c r="E24" s="35">
        <f t="shared" si="0"/>
        <v>2</v>
      </c>
      <c r="F24" s="23">
        <v>0</v>
      </c>
      <c r="G24" s="23">
        <v>0</v>
      </c>
      <c r="H24" s="35">
        <f t="shared" si="1"/>
        <v>0</v>
      </c>
      <c r="I24" s="35">
        <v>0</v>
      </c>
      <c r="J24" s="35">
        <v>0</v>
      </c>
      <c r="K24" s="35">
        <f t="shared" si="2"/>
        <v>0</v>
      </c>
      <c r="L24" s="35">
        <v>0</v>
      </c>
      <c r="M24" s="35">
        <v>0</v>
      </c>
      <c r="N24" s="35">
        <f t="shared" si="3"/>
        <v>0</v>
      </c>
      <c r="O24" s="35">
        <f t="shared" si="4"/>
        <v>0</v>
      </c>
      <c r="P24" s="35">
        <v>0</v>
      </c>
      <c r="Q24" s="35">
        <f t="shared" si="5"/>
        <v>0</v>
      </c>
      <c r="R24" s="23">
        <v>3</v>
      </c>
    </row>
    <row r="25" spans="1:18" ht="16.5">
      <c r="A25" s="9">
        <v>25</v>
      </c>
      <c r="B25" s="10" t="s">
        <v>20</v>
      </c>
      <c r="C25" s="23">
        <v>8</v>
      </c>
      <c r="D25" s="23">
        <v>5</v>
      </c>
      <c r="E25" s="35">
        <f t="shared" si="0"/>
        <v>3</v>
      </c>
      <c r="F25" s="23">
        <v>0</v>
      </c>
      <c r="G25" s="23">
        <v>8000</v>
      </c>
      <c r="H25" s="35">
        <f t="shared" si="1"/>
        <v>8000</v>
      </c>
      <c r="I25" s="35">
        <v>0</v>
      </c>
      <c r="J25" s="35">
        <v>3000</v>
      </c>
      <c r="K25" s="35">
        <f t="shared" si="2"/>
        <v>3000</v>
      </c>
      <c r="L25" s="35">
        <v>0</v>
      </c>
      <c r="M25" s="35">
        <v>5000</v>
      </c>
      <c r="N25" s="35">
        <f t="shared" si="3"/>
        <v>5000</v>
      </c>
      <c r="O25" s="35">
        <f t="shared" si="4"/>
        <v>0</v>
      </c>
      <c r="P25" s="35">
        <v>0</v>
      </c>
      <c r="Q25" s="35">
        <f t="shared" si="5"/>
        <v>0</v>
      </c>
      <c r="R25" s="23">
        <v>4</v>
      </c>
    </row>
    <row r="26" spans="1:18" ht="18" customHeight="1">
      <c r="A26" s="9">
        <v>26</v>
      </c>
      <c r="B26" s="10" t="s">
        <v>21</v>
      </c>
      <c r="C26" s="23">
        <v>0</v>
      </c>
      <c r="D26" s="23">
        <v>0</v>
      </c>
      <c r="E26" s="35">
        <f t="shared" si="0"/>
        <v>0</v>
      </c>
      <c r="F26" s="23">
        <v>0</v>
      </c>
      <c r="G26" s="23">
        <v>0</v>
      </c>
      <c r="H26" s="35">
        <f t="shared" si="1"/>
        <v>0</v>
      </c>
      <c r="I26" s="35">
        <v>0</v>
      </c>
      <c r="J26" s="35">
        <v>0</v>
      </c>
      <c r="K26" s="35">
        <f t="shared" si="2"/>
        <v>0</v>
      </c>
      <c r="L26" s="35">
        <v>0</v>
      </c>
      <c r="M26" s="35">
        <v>0</v>
      </c>
      <c r="N26" s="35">
        <f t="shared" si="3"/>
        <v>0</v>
      </c>
      <c r="O26" s="35">
        <f t="shared" si="4"/>
        <v>0</v>
      </c>
      <c r="P26" s="35">
        <v>0</v>
      </c>
      <c r="Q26" s="35">
        <f t="shared" si="5"/>
        <v>0</v>
      </c>
      <c r="R26" s="23">
        <v>0</v>
      </c>
    </row>
    <row r="27" spans="1:18" ht="16.5">
      <c r="A27" s="17">
        <v>27</v>
      </c>
      <c r="B27" s="18" t="s">
        <v>22</v>
      </c>
      <c r="C27" s="23">
        <v>5</v>
      </c>
      <c r="D27" s="23">
        <v>2</v>
      </c>
      <c r="E27" s="35">
        <f t="shared" si="0"/>
        <v>3</v>
      </c>
      <c r="F27" s="23">
        <v>0</v>
      </c>
      <c r="G27" s="23">
        <v>0</v>
      </c>
      <c r="H27" s="35">
        <f t="shared" si="1"/>
        <v>0</v>
      </c>
      <c r="I27" s="35">
        <v>0</v>
      </c>
      <c r="J27" s="35">
        <v>0</v>
      </c>
      <c r="K27" s="35">
        <f t="shared" si="2"/>
        <v>0</v>
      </c>
      <c r="L27" s="35">
        <v>0</v>
      </c>
      <c r="M27" s="35">
        <v>0</v>
      </c>
      <c r="N27" s="35">
        <f t="shared" si="3"/>
        <v>0</v>
      </c>
      <c r="O27" s="35">
        <f t="shared" si="4"/>
        <v>0</v>
      </c>
      <c r="P27" s="35">
        <v>0</v>
      </c>
      <c r="Q27" s="35">
        <f t="shared" si="5"/>
        <v>0</v>
      </c>
      <c r="R27" s="23">
        <v>5</v>
      </c>
    </row>
    <row r="28" spans="1:18" ht="16.5">
      <c r="A28" s="16"/>
      <c r="B28" s="16"/>
      <c r="C28" s="23">
        <f>SUM(C11:C27)</f>
        <v>90</v>
      </c>
      <c r="D28" s="23">
        <f>SUM(D11:D27)</f>
        <v>65</v>
      </c>
      <c r="E28" s="35">
        <f t="shared" si="0"/>
        <v>25</v>
      </c>
      <c r="F28" s="23">
        <f>SUM(F11:F27)</f>
        <v>9340</v>
      </c>
      <c r="G28" s="23">
        <f>SUM(G11:G27)</f>
        <v>8000</v>
      </c>
      <c r="H28" s="35">
        <f t="shared" si="1"/>
        <v>17340</v>
      </c>
      <c r="I28" s="35">
        <f>SUM(I11:I26)</f>
        <v>0</v>
      </c>
      <c r="J28" s="35">
        <f>SUM(J11:J26)</f>
        <v>3000</v>
      </c>
      <c r="K28" s="35">
        <f t="shared" si="2"/>
        <v>3000</v>
      </c>
      <c r="L28" s="23">
        <f>SUM(L12:L27)</f>
        <v>0</v>
      </c>
      <c r="M28" s="23">
        <f>SUM(M12:M27)</f>
        <v>5000</v>
      </c>
      <c r="N28" s="35">
        <f t="shared" si="3"/>
        <v>5000</v>
      </c>
      <c r="O28" s="35">
        <f t="shared" si="4"/>
        <v>9340</v>
      </c>
      <c r="P28" s="23">
        <v>0</v>
      </c>
      <c r="Q28" s="35">
        <f t="shared" si="5"/>
        <v>9340</v>
      </c>
      <c r="R28" s="23">
        <f>SUM(R11:R27)</f>
        <v>32</v>
      </c>
    </row>
  </sheetData>
  <mergeCells count="26">
    <mergeCell ref="F5:Q5"/>
    <mergeCell ref="C6:C8"/>
    <mergeCell ref="D6:D8"/>
    <mergeCell ref="F6:H6"/>
    <mergeCell ref="I6:K6"/>
    <mergeCell ref="L6:N6"/>
    <mergeCell ref="O6:Q6"/>
    <mergeCell ref="O7:O8"/>
    <mergeCell ref="P7:P8"/>
    <mergeCell ref="Q7:Q8"/>
    <mergeCell ref="A1:R3"/>
    <mergeCell ref="A4:A9"/>
    <mergeCell ref="B4:B9"/>
    <mergeCell ref="E6:E8"/>
    <mergeCell ref="H7:H8"/>
    <mergeCell ref="K7:K8"/>
    <mergeCell ref="N7:N8"/>
    <mergeCell ref="F7:F8"/>
    <mergeCell ref="G7:G8"/>
    <mergeCell ref="I7:I8"/>
    <mergeCell ref="J7:J8"/>
    <mergeCell ref="L7:L8"/>
    <mergeCell ref="M7:M8"/>
    <mergeCell ref="C4:Q4"/>
    <mergeCell ref="R4:R8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2018-06-06T09:44:54Z</dcterms:modified>
</cp:coreProperties>
</file>