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44525"/>
</workbook>
</file>

<file path=xl/calcChain.xml><?xml version="1.0" encoding="utf-8"?>
<calcChain xmlns="http://schemas.openxmlformats.org/spreadsheetml/2006/main">
  <c r="M27" i="7" l="1"/>
  <c r="I27" i="7"/>
  <c r="H27" i="7"/>
  <c r="F27" i="7"/>
  <c r="E27" i="7"/>
  <c r="D27" i="7"/>
  <c r="C27" i="7"/>
  <c r="J27" i="7"/>
  <c r="K27" i="7"/>
  <c r="L27" i="7"/>
  <c r="P11" i="6" l="1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12" i="3"/>
  <c r="N14" i="2"/>
  <c r="N15" i="2"/>
  <c r="N17" i="2"/>
  <c r="N18" i="2"/>
  <c r="N20" i="2"/>
  <c r="N22" i="2"/>
  <c r="M13" i="2"/>
  <c r="M14" i="2"/>
  <c r="M15" i="2"/>
  <c r="M16" i="2"/>
  <c r="N16" i="2" s="1"/>
  <c r="M17" i="2"/>
  <c r="M18" i="2"/>
  <c r="M19" i="2"/>
  <c r="M20" i="2"/>
  <c r="M21" i="2"/>
  <c r="M22" i="2"/>
  <c r="M23" i="2"/>
  <c r="M24" i="2"/>
  <c r="M25" i="2"/>
  <c r="M26" i="2"/>
  <c r="M27" i="2"/>
  <c r="M28" i="2"/>
  <c r="L13" i="2"/>
  <c r="N13" i="2" s="1"/>
  <c r="L14" i="2"/>
  <c r="L15" i="2"/>
  <c r="L16" i="2"/>
  <c r="L17" i="2"/>
  <c r="L18" i="2"/>
  <c r="L19" i="2"/>
  <c r="N19" i="2" s="1"/>
  <c r="L20" i="2"/>
  <c r="L21" i="2"/>
  <c r="N21" i="2" s="1"/>
  <c r="L22" i="2"/>
  <c r="L23" i="2"/>
  <c r="N23" i="2" s="1"/>
  <c r="L24" i="2"/>
  <c r="N24" i="2" s="1"/>
  <c r="L25" i="2"/>
  <c r="N25" i="2" s="1"/>
  <c r="L26" i="2"/>
  <c r="N26" i="2" s="1"/>
  <c r="L27" i="2"/>
  <c r="L28" i="2"/>
  <c r="N28" i="2" s="1"/>
  <c r="M12" i="2"/>
  <c r="L12" i="2"/>
  <c r="N27" i="2" l="1"/>
  <c r="Q11" i="6"/>
  <c r="Q12" i="6"/>
  <c r="Q13" i="6"/>
  <c r="Q15" i="6"/>
  <c r="Q16" i="6"/>
  <c r="Q18" i="6"/>
  <c r="Q19" i="6"/>
  <c r="Q20" i="6"/>
  <c r="Q22" i="6"/>
  <c r="Q26" i="6"/>
  <c r="Q10" i="6"/>
  <c r="L27" i="6"/>
  <c r="I27" i="6"/>
  <c r="F27" i="6"/>
  <c r="C27" i="6"/>
  <c r="O10" i="6"/>
  <c r="N10" i="6"/>
  <c r="L29" i="4"/>
  <c r="N12" i="2"/>
  <c r="O27" i="6" l="1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10" i="7"/>
  <c r="F11" i="7" l="1"/>
  <c r="D29" i="2" l="1"/>
  <c r="C29" i="2"/>
  <c r="R28" i="8"/>
  <c r="O12" i="8"/>
  <c r="Q12" i="8" s="1"/>
  <c r="O13" i="8"/>
  <c r="Q13" i="8" s="1"/>
  <c r="O14" i="8"/>
  <c r="Q14" i="8" s="1"/>
  <c r="O15" i="8"/>
  <c r="Q15" i="8" s="1"/>
  <c r="O16" i="8"/>
  <c r="Q16" i="8" s="1"/>
  <c r="O17" i="8"/>
  <c r="Q17" i="8" s="1"/>
  <c r="O18" i="8"/>
  <c r="Q18" i="8" s="1"/>
  <c r="O19" i="8"/>
  <c r="Q19" i="8" s="1"/>
  <c r="O20" i="8"/>
  <c r="Q20" i="8" s="1"/>
  <c r="O21" i="8"/>
  <c r="Q21" i="8" s="1"/>
  <c r="O22" i="8"/>
  <c r="Q22" i="8" s="1"/>
  <c r="O23" i="8"/>
  <c r="Q23" i="8" s="1"/>
  <c r="O24" i="8"/>
  <c r="Q24" i="8" s="1"/>
  <c r="O25" i="8"/>
  <c r="Q25" i="8" s="1"/>
  <c r="O26" i="8"/>
  <c r="Q26" i="8" s="1"/>
  <c r="O27" i="8"/>
  <c r="Q27" i="8" s="1"/>
  <c r="O11" i="8"/>
  <c r="Q11" i="8" s="1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11" i="8"/>
  <c r="M28" i="8"/>
  <c r="N28" i="8" s="1"/>
  <c r="L28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11" i="8"/>
  <c r="J28" i="8"/>
  <c r="I28" i="8"/>
  <c r="G28" i="8"/>
  <c r="F28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11" i="8"/>
  <c r="C28" i="8"/>
  <c r="D28" i="8"/>
  <c r="F19" i="7"/>
  <c r="F15" i="7"/>
  <c r="F13" i="7"/>
  <c r="F16" i="7"/>
  <c r="F18" i="7"/>
  <c r="F20" i="7"/>
  <c r="Q14" i="6"/>
  <c r="Q17" i="6"/>
  <c r="Q21" i="6"/>
  <c r="Q23" i="6"/>
  <c r="N12" i="6"/>
  <c r="N13" i="6"/>
  <c r="N14" i="6"/>
  <c r="N15" i="6"/>
  <c r="N16" i="6"/>
  <c r="N18" i="6"/>
  <c r="N19" i="6"/>
  <c r="N20" i="6"/>
  <c r="N21" i="6"/>
  <c r="N22" i="6"/>
  <c r="N23" i="6"/>
  <c r="N24" i="6"/>
  <c r="N25" i="6"/>
  <c r="N26" i="6"/>
  <c r="P10" i="6"/>
  <c r="D27" i="6"/>
  <c r="G27" i="6"/>
  <c r="H27" i="6"/>
  <c r="J27" i="6"/>
  <c r="K27" i="6"/>
  <c r="M27" i="6"/>
  <c r="N27" i="6" s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0" i="6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9" i="5"/>
  <c r="E26" i="5"/>
  <c r="G26" i="5"/>
  <c r="H26" i="5"/>
  <c r="I26" i="5"/>
  <c r="J26" i="5"/>
  <c r="K26" i="5"/>
  <c r="L26" i="5"/>
  <c r="M26" i="5"/>
  <c r="N26" i="5"/>
  <c r="O26" i="5" s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9" i="5"/>
  <c r="D26" i="5"/>
  <c r="C26" i="5"/>
  <c r="I29" i="4"/>
  <c r="C29" i="4"/>
  <c r="D29" i="4"/>
  <c r="E29" i="4"/>
  <c r="F29" i="4"/>
  <c r="G29" i="4"/>
  <c r="H29" i="4"/>
  <c r="J29" i="4"/>
  <c r="K29" i="4"/>
  <c r="M20" i="4"/>
  <c r="L12" i="3"/>
  <c r="M12" i="4" s="1"/>
  <c r="L13" i="3"/>
  <c r="M13" i="4" s="1"/>
  <c r="L14" i="3"/>
  <c r="M14" i="4" s="1"/>
  <c r="L15" i="3"/>
  <c r="M15" i="4" s="1"/>
  <c r="L16" i="3"/>
  <c r="M16" i="4" s="1"/>
  <c r="L17" i="3"/>
  <c r="M17" i="4" s="1"/>
  <c r="L18" i="3"/>
  <c r="M18" i="4" s="1"/>
  <c r="L19" i="3"/>
  <c r="M19" i="4" s="1"/>
  <c r="L20" i="3"/>
  <c r="L21" i="3"/>
  <c r="M21" i="4" s="1"/>
  <c r="L22" i="3"/>
  <c r="M22" i="4" s="1"/>
  <c r="L23" i="3"/>
  <c r="M23" i="4" s="1"/>
  <c r="L24" i="3"/>
  <c r="M24" i="4" s="1"/>
  <c r="L25" i="3"/>
  <c r="M25" i="4" s="1"/>
  <c r="L26" i="3"/>
  <c r="M26" i="4" s="1"/>
  <c r="L27" i="3"/>
  <c r="M27" i="4" s="1"/>
  <c r="L28" i="3"/>
  <c r="M28" i="4" s="1"/>
  <c r="K29" i="3"/>
  <c r="J29" i="3"/>
  <c r="I29" i="3"/>
  <c r="G29" i="3"/>
  <c r="H13" i="3"/>
  <c r="N13" i="4" s="1"/>
  <c r="H14" i="3"/>
  <c r="N14" i="4" s="1"/>
  <c r="H15" i="3"/>
  <c r="N15" i="4" s="1"/>
  <c r="H16" i="3"/>
  <c r="H17" i="3"/>
  <c r="N17" i="4" s="1"/>
  <c r="H18" i="3"/>
  <c r="N18" i="4" s="1"/>
  <c r="H19" i="3"/>
  <c r="N19" i="4" s="1"/>
  <c r="H20" i="3"/>
  <c r="H21" i="3"/>
  <c r="N21" i="4" s="1"/>
  <c r="H22" i="3"/>
  <c r="N22" i="4" s="1"/>
  <c r="H23" i="3"/>
  <c r="N23" i="4" s="1"/>
  <c r="H24" i="3"/>
  <c r="H25" i="3"/>
  <c r="N25" i="4" s="1"/>
  <c r="H26" i="3"/>
  <c r="N26" i="4" s="1"/>
  <c r="H27" i="3"/>
  <c r="H28" i="3"/>
  <c r="H12" i="3"/>
  <c r="E29" i="3"/>
  <c r="D29" i="3"/>
  <c r="M29" i="2"/>
  <c r="L29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12" i="2"/>
  <c r="J29" i="2"/>
  <c r="I29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2" i="2"/>
  <c r="G29" i="2"/>
  <c r="F29" i="2"/>
  <c r="D25" i="1"/>
  <c r="E25" i="1"/>
  <c r="F25" i="1"/>
  <c r="P27" i="6" l="1"/>
  <c r="Q27" i="6" s="1"/>
  <c r="Q24" i="6"/>
  <c r="Q25" i="6"/>
  <c r="L29" i="3"/>
  <c r="M29" i="4"/>
  <c r="N16" i="4"/>
  <c r="N12" i="4"/>
  <c r="N28" i="4"/>
  <c r="N24" i="4"/>
  <c r="N20" i="4"/>
  <c r="F29" i="3"/>
  <c r="H29" i="3" s="1"/>
  <c r="K29" i="2"/>
  <c r="N29" i="2"/>
  <c r="E29" i="2"/>
  <c r="O28" i="8"/>
  <c r="Q28" i="8" s="1"/>
  <c r="K28" i="8"/>
  <c r="H28" i="8"/>
  <c r="E27" i="6"/>
  <c r="F26" i="5"/>
  <c r="N27" i="4"/>
  <c r="H29" i="2"/>
  <c r="F12" i="7"/>
  <c r="F17" i="7"/>
  <c r="E28" i="8"/>
  <c r="N29" i="4" l="1"/>
</calcChain>
</file>

<file path=xl/sharedStrings.xml><?xml version="1.0" encoding="utf-8"?>
<sst xmlns="http://schemas.openxmlformats.org/spreadsheetml/2006/main" count="328" uniqueCount="154">
  <si>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</si>
  <si>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</si>
  <si>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</si>
  <si>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</si>
  <si>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</si>
  <si>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</si>
  <si>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 xml:space="preserve">প্রাথমিক মৎস্যজীবি সঃ সঃ লিঃ </t>
  </si>
  <si>
    <t xml:space="preserve">প্রাঃ শ্রমিক ও শ্রমিক কল্যাণ সঃ সঃ লিঃ </t>
  </si>
  <si>
    <t xml:space="preserve">প্রাথমিক তাঁতী সমবায় সমিতি লিঃ </t>
  </si>
  <si>
    <t xml:space="preserve">প্রাথমিক ভূমিহীন সমবায় সমিতি লিঃ </t>
  </si>
  <si>
    <t xml:space="preserve">প্রাথমিক মহিলা সমবায় সমিতি লিঃ </t>
  </si>
  <si>
    <t>প্রাঃঅটোরিক্সা,অটোটেম্পো চালক সঃসঃলিঃ</t>
  </si>
  <si>
    <t>প্রাঃ হকার্স সমবায় সমিতি লিঃ</t>
  </si>
  <si>
    <t xml:space="preserve">প্রাথঃ মটর মালিক ও শ্রমিক সঃসঃ লিঃ </t>
  </si>
  <si>
    <t>প্রাঃ কর্মচারী সমবায় সমিতি লিঃ</t>
  </si>
  <si>
    <t>প্রাথমিক মুক্তিযোদ্ধা সঃ সঃ লিঃ</t>
  </si>
  <si>
    <t>প্রাথমিক যুব সমবায় সমিতি লিঃ</t>
  </si>
  <si>
    <t>সার্বিক/আদর্শ গ্রাম উন্নয়ন সঃসঃ লিঃ</t>
  </si>
  <si>
    <t xml:space="preserve">প্রাঃ দোকান মালিক/ ব্যবসায়ী সঃসঃ লিঃ </t>
  </si>
  <si>
    <t>সঞ্চয় ও ঋণদান সঃ সঃ লিঃ</t>
  </si>
  <si>
    <t xml:space="preserve">প্রাথমিক বহুমুখী সমবায় সমিতি লিঃ </t>
  </si>
  <si>
    <t>সার্বিক গ্রাম উন্নয়ন সঃ সঃ লিঃ (সিভিডিপি প্রকল্প)</t>
  </si>
  <si>
    <t xml:space="preserve">অন্যান্য প্রাথমিক সমবায় সমিতি লিঃ 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</si>
  <si>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</si>
  <si>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</si>
  <si>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</si>
  <si>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</si>
  <si>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</si>
  <si>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</si>
  <si>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</si>
  <si>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</si>
  <si>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</si>
  <si>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</si>
  <si>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</si>
  <si>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</si>
  <si>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</si>
  <si>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</si>
  <si>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</si>
  <si>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</si>
  <si>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</si>
  <si>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</si>
  <si>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</si>
  <si>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</si>
  <si>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</si>
  <si>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</si>
  <si>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</si>
  <si>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</si>
  <si>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</si>
  <si>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</si>
  <si>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</si>
  <si>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</si>
  <si>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</si>
  <si>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</si>
  <si>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</si>
  <si>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</si>
  <si>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</si>
  <si>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</si>
  <si>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</si>
  <si>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</si>
  <si>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</si>
  <si>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</si>
  <si>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</si>
  <si>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</si>
  <si>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</si>
  <si>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</si>
  <si>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</si>
  <si>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</si>
  <si>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</si>
  <si>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</si>
  <si>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</si>
  <si>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</si>
  <si>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</si>
  <si>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</si>
  <si>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</si>
  <si>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</si>
  <si>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</si>
  <si>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</si>
  <si>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</si>
  <si>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</si>
  <si>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</si>
  <si>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</si>
  <si>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</si>
  <si>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</si>
  <si>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</si>
  <si>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</si>
  <si>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</si>
  <si>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</si>
  <si>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</si>
  <si>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</si>
  <si>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</si>
  <si>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</si>
  <si>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</si>
  <si>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</si>
  <si>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</si>
  <si>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</si>
  <si>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</si>
  <si>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</si>
  <si>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</si>
  <si>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</si>
  <si>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</si>
  <si>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</si>
  <si>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</si>
  <si>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</si>
  <si>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</si>
  <si>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</si>
  <si>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</si>
  <si>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</si>
  <si>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</si>
  <si>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</si>
  <si>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</si>
  <si>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</si>
  <si>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</si>
  <si>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</si>
  <si>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</si>
  <si>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</si>
  <si>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</si>
  <si>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</si>
  <si>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</si>
  <si>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</si>
  <si>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</si>
  <si>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</si>
  <si>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</si>
  <si>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প্রাথমিক: সাধারণ:</t>
  </si>
  <si>
    <t>ঋণ থেকে আদায়কৃত মোট সুদ</t>
  </si>
  <si>
    <t>মোট {(১৯+২০)২1}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</si>
  <si>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</si>
  <si>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</si>
  <si>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</si>
  <si>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</si>
  <si>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</si>
  <si>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</si>
  <si>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</si>
  <si>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</si>
  <si>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</si>
  <si>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বৎসরের শুরুতে সমিতির সংখ্যা</t>
  </si>
  <si>
    <t>বৎসরের শুরুতে আদায়কৃত শেয়ার মূলধন</t>
  </si>
  <si>
    <t>প্রাথমিক সমিতি</t>
  </si>
  <si>
    <t>কেন্দ্রিয় সমিতি</t>
  </si>
  <si>
    <t>চলতি বৎসরে সদস্য ভুাক্তি</t>
  </si>
  <si>
    <t>চলতি বৎসরে সদস্য প্রত্যাহার/বাতিল</t>
  </si>
  <si>
    <t>চলতি বৎসর সদস্য প্রত্যাহার/ বাতিল</t>
  </si>
  <si>
    <t>চলতি বৎসর সদস্য ভুক্তি</t>
  </si>
  <si>
    <t>বৎসর শুরুতে আমানতের পরিমান</t>
  </si>
  <si>
    <t>খ(3)</t>
  </si>
  <si>
    <t>খ(২)</t>
  </si>
  <si>
    <t xml:space="preserve"> ছক  খ (1)</t>
  </si>
  <si>
    <t>খ (৪)</t>
  </si>
  <si>
    <t>সর্বমোট কার্যকরি মূলধন (28+46)</t>
  </si>
  <si>
    <t>খ (৫)</t>
  </si>
  <si>
    <t>খ (৬)</t>
  </si>
  <si>
    <t>খ (৭)</t>
  </si>
  <si>
    <t>খ  (৮)</t>
  </si>
  <si>
    <t xml:space="preserve"> </t>
  </si>
  <si>
    <t>২০১9-২০20খ্রিঃ সনের বার্ষিক পরিসংখ্যান প্রতিবেদন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</si>
</sst>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0" x14ac:knownFonts="1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1"/>
      <name val="NikoshBAN"/>
    </font>
    <font>
      <sz val="12"/>
      <name val="NikoshBAN"/>
    </font>
    <font>
      <sz val="20"/>
      <color theme="1"/>
      <name val="NikoshBAN"/>
    </font>
    <font>
      <u/>
      <sz val="14"/>
      <color theme="1"/>
      <name val="NikoshBAN"/>
    </font>
    <font>
      <sz val="14"/>
      <color theme="1"/>
      <name val="NikoshBAN"/>
    </font>
    <font>
      <sz val="10"/>
      <color theme="1"/>
      <name val="NikoshB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85" zoomScaleNormal="85" zoomScaleSheetLayoutView="85" workbookViewId="0">
      <selection activeCell="C9" sqref="C9"/>
    </sheetView>
  </sheetViews>
  <sheetFormatPr defaultRowHeight="15.75" x14ac:dyDescent="0.3"/>
  <cols>
    <col min="1" max="1" width="9.140625" style="13"/>
    <col min="2" max="2" width="62.140625" style="13" customWidth="1"/>
    <col min="3" max="3" width="26.28515625" style="13" customWidth="1"/>
    <col min="4" max="4" width="26.5703125" style="13" customWidth="1"/>
    <col min="5" max="5" width="38.28515625" style="13" customWidth="1"/>
    <col min="6" max="6" width="38.42578125" style="13" customWidth="1"/>
    <col min="7" max="16384" width="9.140625" style="13"/>
  </cols>
  <sheetData>
    <row r="1" spans="1:6" ht="25.5" customHeight="1" x14ac:dyDescent="0.3">
      <c r="A1" s="54" t="s">
        <v>153</v>
      </c>
      <c r="B1" s="54"/>
      <c r="C1" s="54"/>
      <c r="D1" s="54"/>
      <c r="E1" s="54"/>
      <c r="F1" s="54"/>
    </row>
    <row r="2" spans="1:6" x14ac:dyDescent="0.3">
      <c r="A2" s="55"/>
      <c r="B2" s="55"/>
      <c r="C2" s="55"/>
      <c r="D2" s="55"/>
      <c r="E2" s="55"/>
      <c r="F2" s="55"/>
    </row>
    <row r="3" spans="1:6" ht="19.5" x14ac:dyDescent="0.3">
      <c r="A3" s="56" t="s">
        <v>145</v>
      </c>
      <c r="B3" s="57"/>
      <c r="C3" s="57"/>
      <c r="D3" s="57"/>
      <c r="E3" s="57"/>
      <c r="F3" s="57"/>
    </row>
    <row r="4" spans="1:6" ht="16.5" x14ac:dyDescent="0.3">
      <c r="A4" s="53" t="s">
        <v>0</v>
      </c>
      <c r="B4" s="53" t="s">
        <v>1</v>
      </c>
      <c r="C4" s="53" t="s">
        <v>2</v>
      </c>
      <c r="D4" s="53"/>
      <c r="E4" s="53"/>
      <c r="F4" s="53"/>
    </row>
    <row r="5" spans="1:6" ht="37.5" customHeight="1" x14ac:dyDescent="0.3">
      <c r="A5" s="53"/>
      <c r="B5" s="53"/>
      <c r="C5" s="25" t="s">
        <v>134</v>
      </c>
      <c r="D5" s="25" t="s">
        <v>3</v>
      </c>
      <c r="E5" s="25" t="s">
        <v>4</v>
      </c>
      <c r="F5" s="28" t="s">
        <v>5</v>
      </c>
    </row>
    <row r="6" spans="1:6" ht="16.5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6.5" x14ac:dyDescent="0.3">
      <c r="A7" s="1"/>
      <c r="B7" s="1" t="s">
        <v>122</v>
      </c>
      <c r="C7" s="1"/>
      <c r="D7" s="1"/>
      <c r="E7" s="1">
        <v>0</v>
      </c>
      <c r="F7" s="1"/>
    </row>
    <row r="8" spans="1:6" ht="19.5" customHeight="1" x14ac:dyDescent="0.3">
      <c r="A8" s="9">
        <v>2</v>
      </c>
      <c r="B8" s="10" t="s">
        <v>6</v>
      </c>
      <c r="C8" s="48">
        <v>52</v>
      </c>
      <c r="D8" s="25">
        <v>3</v>
      </c>
      <c r="E8" s="1">
        <v>8</v>
      </c>
      <c r="F8" s="25">
        <v>47</v>
      </c>
    </row>
    <row r="9" spans="1:6" ht="21.75" customHeight="1" x14ac:dyDescent="0.3">
      <c r="A9" s="9">
        <v>3</v>
      </c>
      <c r="B9" s="10" t="s">
        <v>7</v>
      </c>
      <c r="C9" s="48">
        <v>4</v>
      </c>
      <c r="D9" s="25">
        <v>0</v>
      </c>
      <c r="E9" s="1">
        <v>2</v>
      </c>
      <c r="F9" s="25">
        <v>2</v>
      </c>
    </row>
    <row r="10" spans="1:6" ht="16.5" customHeight="1" x14ac:dyDescent="0.3">
      <c r="A10" s="9">
        <v>5</v>
      </c>
      <c r="B10" s="10" t="s">
        <v>8</v>
      </c>
      <c r="C10" s="48">
        <v>0</v>
      </c>
      <c r="D10" s="25">
        <v>0</v>
      </c>
      <c r="E10" s="1">
        <v>0</v>
      </c>
      <c r="F10" s="25">
        <v>0</v>
      </c>
    </row>
    <row r="11" spans="1:6" ht="21.75" customHeight="1" x14ac:dyDescent="0.3">
      <c r="A11" s="9">
        <v>6</v>
      </c>
      <c r="B11" s="10" t="s">
        <v>9</v>
      </c>
      <c r="C11" s="48">
        <v>1</v>
      </c>
      <c r="D11" s="25">
        <v>0</v>
      </c>
      <c r="E11" s="1">
        <v>0</v>
      </c>
      <c r="F11" s="25">
        <v>1</v>
      </c>
    </row>
    <row r="12" spans="1:6" ht="17.25" customHeight="1" x14ac:dyDescent="0.3">
      <c r="A12" s="9">
        <v>8</v>
      </c>
      <c r="B12" s="10" t="s">
        <v>10</v>
      </c>
      <c r="C12" s="48">
        <v>2</v>
      </c>
      <c r="D12" s="25">
        <v>0</v>
      </c>
      <c r="E12" s="1">
        <v>0</v>
      </c>
      <c r="F12" s="25">
        <v>2</v>
      </c>
    </row>
    <row r="13" spans="1:6" ht="16.5" customHeight="1" x14ac:dyDescent="0.3">
      <c r="A13" s="9">
        <v>9</v>
      </c>
      <c r="B13" s="10" t="s">
        <v>11</v>
      </c>
      <c r="C13" s="48">
        <v>0</v>
      </c>
      <c r="D13" s="25">
        <v>0</v>
      </c>
      <c r="E13" s="1">
        <v>0</v>
      </c>
      <c r="F13" s="25">
        <v>0</v>
      </c>
    </row>
    <row r="14" spans="1:6" ht="16.5" x14ac:dyDescent="0.3">
      <c r="A14" s="9">
        <v>10</v>
      </c>
      <c r="B14" s="11" t="s">
        <v>12</v>
      </c>
      <c r="C14" s="23">
        <v>0</v>
      </c>
      <c r="D14" s="31">
        <v>0</v>
      </c>
      <c r="E14" s="1">
        <v>0</v>
      </c>
      <c r="F14" s="23">
        <v>0</v>
      </c>
    </row>
    <row r="15" spans="1:6" ht="16.5" x14ac:dyDescent="0.3">
      <c r="A15" s="9">
        <v>11</v>
      </c>
      <c r="B15" s="10" t="s">
        <v>13</v>
      </c>
      <c r="C15" s="23">
        <v>8</v>
      </c>
      <c r="D15" s="23">
        <v>0</v>
      </c>
      <c r="E15" s="1">
        <v>0</v>
      </c>
      <c r="F15" s="23">
        <v>8</v>
      </c>
    </row>
    <row r="16" spans="1:6" ht="16.5" x14ac:dyDescent="0.3">
      <c r="A16" s="9">
        <v>12</v>
      </c>
      <c r="B16" s="10" t="s">
        <v>14</v>
      </c>
      <c r="C16" s="23">
        <v>0</v>
      </c>
      <c r="D16" s="23">
        <v>0</v>
      </c>
      <c r="E16" s="1">
        <v>0</v>
      </c>
      <c r="F16" s="23">
        <v>0</v>
      </c>
    </row>
    <row r="17" spans="1:6" ht="16.5" x14ac:dyDescent="0.3">
      <c r="A17" s="9">
        <v>14</v>
      </c>
      <c r="B17" s="10" t="s">
        <v>15</v>
      </c>
      <c r="C17" s="23">
        <v>2</v>
      </c>
      <c r="D17" s="23">
        <v>0</v>
      </c>
      <c r="E17" s="1">
        <v>0</v>
      </c>
      <c r="F17" s="23">
        <v>2</v>
      </c>
    </row>
    <row r="18" spans="1:6" ht="16.5" x14ac:dyDescent="0.3">
      <c r="A18" s="9">
        <v>15</v>
      </c>
      <c r="B18" s="10" t="s">
        <v>16</v>
      </c>
      <c r="C18" s="23">
        <v>0</v>
      </c>
      <c r="D18" s="23">
        <v>0</v>
      </c>
      <c r="E18" s="1">
        <v>0</v>
      </c>
      <c r="F18" s="23">
        <v>0</v>
      </c>
    </row>
    <row r="19" spans="1:6" ht="16.5" x14ac:dyDescent="0.3">
      <c r="A19" s="9">
        <v>17</v>
      </c>
      <c r="B19" s="10" t="s">
        <v>17</v>
      </c>
      <c r="C19" s="23">
        <v>13</v>
      </c>
      <c r="D19" s="23">
        <v>0</v>
      </c>
      <c r="E19" s="1">
        <v>4</v>
      </c>
      <c r="F19" s="23">
        <v>9</v>
      </c>
    </row>
    <row r="20" spans="1:6" ht="16.5" x14ac:dyDescent="0.3">
      <c r="A20" s="9">
        <v>20</v>
      </c>
      <c r="B20" s="10" t="s">
        <v>18</v>
      </c>
      <c r="C20" s="23">
        <v>1</v>
      </c>
      <c r="D20" s="23">
        <v>0</v>
      </c>
      <c r="E20" s="1">
        <v>1</v>
      </c>
      <c r="F20" s="23">
        <v>1</v>
      </c>
    </row>
    <row r="21" spans="1:6" ht="16.5" x14ac:dyDescent="0.3">
      <c r="A21" s="9">
        <v>22</v>
      </c>
      <c r="B21" s="10" t="s">
        <v>19</v>
      </c>
      <c r="C21" s="23">
        <v>9</v>
      </c>
      <c r="D21" s="23">
        <v>0</v>
      </c>
      <c r="E21" s="1">
        <v>3</v>
      </c>
      <c r="F21" s="23">
        <v>6</v>
      </c>
    </row>
    <row r="22" spans="1:6" ht="16.5" x14ac:dyDescent="0.3">
      <c r="A22" s="9">
        <v>25</v>
      </c>
      <c r="B22" s="10" t="s">
        <v>20</v>
      </c>
      <c r="C22" s="23">
        <v>8</v>
      </c>
      <c r="D22" s="23">
        <v>0</v>
      </c>
      <c r="E22" s="1">
        <v>4</v>
      </c>
      <c r="F22" s="23">
        <v>4</v>
      </c>
    </row>
    <row r="23" spans="1:6" ht="16.5" x14ac:dyDescent="0.3">
      <c r="A23" s="9">
        <v>26</v>
      </c>
      <c r="B23" s="10" t="s">
        <v>21</v>
      </c>
      <c r="C23" s="23">
        <v>44</v>
      </c>
      <c r="D23" s="23">
        <v>16</v>
      </c>
      <c r="E23" s="1">
        <v>0</v>
      </c>
      <c r="F23" s="23">
        <v>60</v>
      </c>
    </row>
    <row r="24" spans="1:6" ht="16.5" x14ac:dyDescent="0.3">
      <c r="A24" s="9">
        <v>27</v>
      </c>
      <c r="B24" s="10" t="s">
        <v>22</v>
      </c>
      <c r="C24" s="23">
        <v>8</v>
      </c>
      <c r="D24" s="23">
        <v>1</v>
      </c>
      <c r="E24" s="1">
        <v>1</v>
      </c>
      <c r="F24" s="23">
        <v>8</v>
      </c>
    </row>
    <row r="25" spans="1:6" x14ac:dyDescent="0.3">
      <c r="A25" s="16"/>
      <c r="B25" s="16" t="s">
        <v>27</v>
      </c>
      <c r="C25" s="30">
        <v>153</v>
      </c>
      <c r="D25" s="30">
        <f t="shared" ref="D25:F25" si="0">SUM(D8:D24)</f>
        <v>20</v>
      </c>
      <c r="E25" s="30">
        <f t="shared" si="0"/>
        <v>23</v>
      </c>
      <c r="F25" s="30">
        <f t="shared" si="0"/>
        <v>150</v>
      </c>
    </row>
  </sheetData>
  <mergeCells count="6">
    <mergeCell ref="A4:A5"/>
    <mergeCell ref="B4:B5"/>
    <mergeCell ref="C4:F4"/>
    <mergeCell ref="A1:F1"/>
    <mergeCell ref="A2:F2"/>
    <mergeCell ref="A3:F3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topLeftCell="A4" zoomScale="85" zoomScaleNormal="85" zoomScaleSheetLayoutView="85" workbookViewId="0">
      <selection activeCell="N29" sqref="N29"/>
    </sheetView>
  </sheetViews>
  <sheetFormatPr defaultRowHeight="15" x14ac:dyDescent="0.2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 x14ac:dyDescent="0.25">
      <c r="A1" s="68" t="s">
        <v>144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 x14ac:dyDescent="0.25">
      <c r="A4" s="32"/>
      <c r="B4" s="29"/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1:18" ht="19.5" customHeight="1" x14ac:dyDescent="0.25">
      <c r="A5" s="64" t="s">
        <v>61</v>
      </c>
      <c r="B5" s="66" t="s">
        <v>74</v>
      </c>
      <c r="C5" s="61" t="s">
        <v>136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 t="s">
        <v>137</v>
      </c>
      <c r="P5" s="62"/>
      <c r="Q5" s="62"/>
      <c r="R5" s="63"/>
    </row>
    <row r="6" spans="1:18" ht="16.5" hidden="1" customHeight="1" x14ac:dyDescent="0.25">
      <c r="A6" s="64"/>
      <c r="B6" s="67"/>
      <c r="C6" s="53" t="s">
        <v>24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70" t="s">
        <v>25</v>
      </c>
      <c r="P6" s="70"/>
      <c r="Q6" s="53"/>
      <c r="R6" s="53"/>
    </row>
    <row r="7" spans="1:18" ht="33.75" customHeight="1" x14ac:dyDescent="0.25">
      <c r="A7" s="64"/>
      <c r="B7" s="67"/>
      <c r="C7" s="53" t="s">
        <v>125</v>
      </c>
      <c r="D7" s="53"/>
      <c r="E7" s="53"/>
      <c r="F7" s="53" t="s">
        <v>138</v>
      </c>
      <c r="G7" s="53"/>
      <c r="H7" s="53"/>
      <c r="I7" s="53" t="s">
        <v>139</v>
      </c>
      <c r="J7" s="53"/>
      <c r="K7" s="53"/>
      <c r="L7" s="53" t="s">
        <v>26</v>
      </c>
      <c r="M7" s="53"/>
      <c r="N7" s="53"/>
      <c r="O7" s="72" t="s">
        <v>125</v>
      </c>
      <c r="P7" s="72" t="s">
        <v>141</v>
      </c>
      <c r="Q7" s="53" t="s">
        <v>140</v>
      </c>
      <c r="R7" s="70" t="s">
        <v>124</v>
      </c>
    </row>
    <row r="8" spans="1:18" ht="18" customHeight="1" x14ac:dyDescent="0.25">
      <c r="A8" s="64"/>
      <c r="B8" s="67"/>
      <c r="C8" s="53" t="s">
        <v>28</v>
      </c>
      <c r="D8" s="53" t="s">
        <v>29</v>
      </c>
      <c r="E8" s="26" t="s">
        <v>27</v>
      </c>
      <c r="F8" s="53" t="s">
        <v>28</v>
      </c>
      <c r="G8" s="53" t="s">
        <v>29</v>
      </c>
      <c r="H8" s="26" t="s">
        <v>27</v>
      </c>
      <c r="I8" s="53" t="s">
        <v>28</v>
      </c>
      <c r="J8" s="53" t="s">
        <v>29</v>
      </c>
      <c r="K8" s="26" t="s">
        <v>27</v>
      </c>
      <c r="L8" s="53" t="s">
        <v>28</v>
      </c>
      <c r="M8" s="53" t="s">
        <v>29</v>
      </c>
      <c r="N8" s="26" t="s">
        <v>27</v>
      </c>
      <c r="O8" s="53"/>
      <c r="P8" s="53"/>
      <c r="Q8" s="53"/>
      <c r="R8" s="71"/>
    </row>
    <row r="9" spans="1:18" ht="16.5" x14ac:dyDescent="0.25">
      <c r="A9" s="64"/>
      <c r="B9" s="67"/>
      <c r="C9" s="53"/>
      <c r="D9" s="53"/>
      <c r="E9" s="27" t="s">
        <v>30</v>
      </c>
      <c r="F9" s="53"/>
      <c r="G9" s="53"/>
      <c r="H9" s="27" t="s">
        <v>31</v>
      </c>
      <c r="I9" s="53"/>
      <c r="J9" s="53"/>
      <c r="K9" s="27" t="s">
        <v>32</v>
      </c>
      <c r="L9" s="53"/>
      <c r="M9" s="53"/>
      <c r="N9" s="27" t="s">
        <v>30</v>
      </c>
      <c r="O9" s="53"/>
      <c r="P9" s="53"/>
      <c r="Q9" s="53"/>
      <c r="R9" s="72"/>
    </row>
    <row r="10" spans="1:18" ht="16.5" x14ac:dyDescent="0.25">
      <c r="A10" s="65"/>
      <c r="B10" s="67"/>
      <c r="C10" s="1">
        <v>7</v>
      </c>
      <c r="D10" s="1">
        <v>8</v>
      </c>
      <c r="E10" s="1">
        <v>9</v>
      </c>
      <c r="F10" s="1">
        <v>10</v>
      </c>
      <c r="G10" s="1">
        <v>11</v>
      </c>
      <c r="H10" s="1">
        <v>12</v>
      </c>
      <c r="I10" s="1">
        <v>13</v>
      </c>
      <c r="J10" s="1">
        <v>14</v>
      </c>
      <c r="K10" s="1">
        <v>15</v>
      </c>
      <c r="L10" s="1">
        <v>16</v>
      </c>
      <c r="M10" s="1">
        <v>17</v>
      </c>
      <c r="N10" s="1">
        <v>18</v>
      </c>
      <c r="O10" s="1">
        <v>19</v>
      </c>
      <c r="P10" s="1">
        <v>20</v>
      </c>
      <c r="Q10" s="1">
        <v>21</v>
      </c>
      <c r="R10" s="1">
        <v>22</v>
      </c>
    </row>
    <row r="11" spans="1:18" ht="16.5" x14ac:dyDescent="0.25">
      <c r="A11" s="20"/>
      <c r="B11" s="19" t="s">
        <v>122</v>
      </c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6.5" x14ac:dyDescent="0.3">
      <c r="A12" s="9">
        <v>2</v>
      </c>
      <c r="B12" s="10" t="s">
        <v>6</v>
      </c>
      <c r="C12" s="28">
        <v>1948</v>
      </c>
      <c r="D12" s="28">
        <v>0</v>
      </c>
      <c r="E12" s="28">
        <v>1948</v>
      </c>
      <c r="F12" s="4">
        <v>86</v>
      </c>
      <c r="G12" s="16">
        <v>21</v>
      </c>
      <c r="H12" s="4">
        <f>F12+G12</f>
        <v>107</v>
      </c>
      <c r="I12" s="4">
        <v>518</v>
      </c>
      <c r="J12" s="16">
        <v>0</v>
      </c>
      <c r="K12" s="4">
        <f>I12+J12</f>
        <v>518</v>
      </c>
      <c r="L12" s="4">
        <f>C12+F12-I12</f>
        <v>1516</v>
      </c>
      <c r="M12" s="4">
        <f>D12+G12+-J12</f>
        <v>21</v>
      </c>
      <c r="N12" s="4">
        <f>L12+M12</f>
        <v>1537</v>
      </c>
      <c r="O12" s="4">
        <v>0</v>
      </c>
      <c r="P12" s="28">
        <v>0</v>
      </c>
      <c r="Q12" s="28">
        <v>0</v>
      </c>
      <c r="R12" s="28">
        <v>0</v>
      </c>
    </row>
    <row r="13" spans="1:18" ht="16.5" x14ac:dyDescent="0.3">
      <c r="A13" s="9">
        <v>3</v>
      </c>
      <c r="B13" s="10" t="s">
        <v>7</v>
      </c>
      <c r="C13" s="16">
        <v>127</v>
      </c>
      <c r="D13" s="16">
        <v>0</v>
      </c>
      <c r="E13" s="28">
        <v>127</v>
      </c>
      <c r="F13" s="16">
        <v>0</v>
      </c>
      <c r="G13" s="16">
        <v>0</v>
      </c>
      <c r="H13" s="28">
        <v>0</v>
      </c>
      <c r="I13" s="16">
        <v>40</v>
      </c>
      <c r="J13" s="16">
        <v>0</v>
      </c>
      <c r="K13" s="28">
        <f t="shared" ref="K13:K29" si="0">I13+J13</f>
        <v>40</v>
      </c>
      <c r="L13" s="28">
        <f t="shared" ref="L13:L28" si="1">C13+F13-I13</f>
        <v>87</v>
      </c>
      <c r="M13" s="28">
        <f t="shared" ref="M13:M28" si="2">D13+G13+-J13</f>
        <v>0</v>
      </c>
      <c r="N13" s="28">
        <f t="shared" ref="N13:N28" si="3">L13+M13</f>
        <v>87</v>
      </c>
      <c r="O13" s="28">
        <v>0</v>
      </c>
      <c r="P13" s="28">
        <v>0</v>
      </c>
      <c r="Q13" s="28">
        <v>0</v>
      </c>
      <c r="R13" s="28">
        <v>0</v>
      </c>
    </row>
    <row r="14" spans="1:18" ht="16.5" x14ac:dyDescent="0.3">
      <c r="A14" s="9">
        <v>5</v>
      </c>
      <c r="B14" s="10" t="s">
        <v>8</v>
      </c>
      <c r="C14" s="16">
        <v>0</v>
      </c>
      <c r="D14" s="16">
        <v>0</v>
      </c>
      <c r="E14" s="28">
        <v>0</v>
      </c>
      <c r="F14" s="16">
        <v>0</v>
      </c>
      <c r="G14" s="16">
        <v>0</v>
      </c>
      <c r="H14" s="28">
        <f t="shared" ref="H14:H28" si="4">F14+G14</f>
        <v>0</v>
      </c>
      <c r="I14" s="16">
        <v>0</v>
      </c>
      <c r="J14" s="16">
        <v>0</v>
      </c>
      <c r="K14" s="28">
        <f t="shared" si="0"/>
        <v>0</v>
      </c>
      <c r="L14" s="28">
        <f t="shared" si="1"/>
        <v>0</v>
      </c>
      <c r="M14" s="28">
        <f t="shared" si="2"/>
        <v>0</v>
      </c>
      <c r="N14" s="28">
        <f t="shared" si="3"/>
        <v>0</v>
      </c>
      <c r="O14" s="28">
        <v>0</v>
      </c>
      <c r="P14" s="28">
        <v>0</v>
      </c>
      <c r="Q14" s="28">
        <v>0</v>
      </c>
      <c r="R14" s="28">
        <v>0</v>
      </c>
    </row>
    <row r="15" spans="1:18" ht="16.5" x14ac:dyDescent="0.3">
      <c r="A15" s="9">
        <v>6</v>
      </c>
      <c r="B15" s="10" t="s">
        <v>9</v>
      </c>
      <c r="C15" s="16">
        <v>30</v>
      </c>
      <c r="D15" s="16">
        <v>0</v>
      </c>
      <c r="E15" s="28">
        <v>30</v>
      </c>
      <c r="F15" s="16">
        <v>0</v>
      </c>
      <c r="G15" s="16">
        <v>0</v>
      </c>
      <c r="H15" s="28">
        <f t="shared" si="4"/>
        <v>0</v>
      </c>
      <c r="I15" s="16">
        <v>0</v>
      </c>
      <c r="J15" s="16">
        <v>0</v>
      </c>
      <c r="K15" s="28">
        <f t="shared" si="0"/>
        <v>0</v>
      </c>
      <c r="L15" s="28">
        <f t="shared" si="1"/>
        <v>30</v>
      </c>
      <c r="M15" s="28">
        <f t="shared" si="2"/>
        <v>0</v>
      </c>
      <c r="N15" s="28">
        <f t="shared" si="3"/>
        <v>30</v>
      </c>
      <c r="O15" s="28">
        <v>0</v>
      </c>
      <c r="P15" s="28">
        <v>0</v>
      </c>
      <c r="Q15" s="28">
        <v>0</v>
      </c>
      <c r="R15" s="28">
        <v>0</v>
      </c>
    </row>
    <row r="16" spans="1:18" ht="16.5" x14ac:dyDescent="0.3">
      <c r="A16" s="9">
        <v>8</v>
      </c>
      <c r="B16" s="10" t="s">
        <v>10</v>
      </c>
      <c r="C16" s="16">
        <v>0</v>
      </c>
      <c r="D16" s="16">
        <v>44</v>
      </c>
      <c r="E16" s="28">
        <v>44</v>
      </c>
      <c r="F16" s="16">
        <v>0</v>
      </c>
      <c r="G16" s="16">
        <v>0</v>
      </c>
      <c r="H16" s="28">
        <f t="shared" si="4"/>
        <v>0</v>
      </c>
      <c r="I16" s="16">
        <v>0</v>
      </c>
      <c r="J16" s="16">
        <v>23</v>
      </c>
      <c r="K16" s="28">
        <f t="shared" si="0"/>
        <v>23</v>
      </c>
      <c r="L16" s="28">
        <f t="shared" si="1"/>
        <v>0</v>
      </c>
      <c r="M16" s="28">
        <f t="shared" si="2"/>
        <v>21</v>
      </c>
      <c r="N16" s="28">
        <f t="shared" si="3"/>
        <v>21</v>
      </c>
      <c r="O16" s="28">
        <v>0</v>
      </c>
      <c r="P16" s="28">
        <v>0</v>
      </c>
      <c r="Q16" s="28">
        <v>0</v>
      </c>
      <c r="R16" s="28">
        <v>0</v>
      </c>
    </row>
    <row r="17" spans="1:18" ht="16.5" x14ac:dyDescent="0.3">
      <c r="A17" s="9">
        <v>9</v>
      </c>
      <c r="B17" s="10" t="s">
        <v>11</v>
      </c>
      <c r="C17" s="16">
        <v>0</v>
      </c>
      <c r="D17" s="16">
        <v>0</v>
      </c>
      <c r="E17" s="28">
        <v>0</v>
      </c>
      <c r="F17" s="16">
        <v>0</v>
      </c>
      <c r="G17" s="16">
        <v>0</v>
      </c>
      <c r="H17" s="28">
        <f t="shared" si="4"/>
        <v>0</v>
      </c>
      <c r="I17" s="16">
        <v>0</v>
      </c>
      <c r="J17" s="16">
        <v>0</v>
      </c>
      <c r="K17" s="28">
        <f t="shared" si="0"/>
        <v>0</v>
      </c>
      <c r="L17" s="28">
        <f t="shared" si="1"/>
        <v>0</v>
      </c>
      <c r="M17" s="28">
        <f t="shared" si="2"/>
        <v>0</v>
      </c>
      <c r="N17" s="28">
        <f t="shared" si="3"/>
        <v>0</v>
      </c>
      <c r="O17" s="28">
        <v>0</v>
      </c>
      <c r="P17" s="28">
        <v>0</v>
      </c>
      <c r="Q17" s="28">
        <v>0</v>
      </c>
      <c r="R17" s="28">
        <v>0</v>
      </c>
    </row>
    <row r="18" spans="1:18" ht="16.5" x14ac:dyDescent="0.3">
      <c r="A18" s="9">
        <v>10</v>
      </c>
      <c r="B18" s="11" t="s">
        <v>12</v>
      </c>
      <c r="C18" s="16">
        <v>0</v>
      </c>
      <c r="D18" s="16">
        <v>0</v>
      </c>
      <c r="E18" s="28">
        <v>0</v>
      </c>
      <c r="F18" s="16">
        <v>0</v>
      </c>
      <c r="G18" s="16">
        <v>0</v>
      </c>
      <c r="H18" s="28">
        <f t="shared" si="4"/>
        <v>0</v>
      </c>
      <c r="I18" s="16">
        <v>0</v>
      </c>
      <c r="J18" s="16">
        <v>0</v>
      </c>
      <c r="K18" s="28">
        <f t="shared" si="0"/>
        <v>0</v>
      </c>
      <c r="L18" s="28">
        <f t="shared" si="1"/>
        <v>0</v>
      </c>
      <c r="M18" s="28">
        <f t="shared" si="2"/>
        <v>0</v>
      </c>
      <c r="N18" s="28">
        <f t="shared" si="3"/>
        <v>0</v>
      </c>
      <c r="O18" s="28">
        <v>0</v>
      </c>
      <c r="P18" s="28">
        <v>0</v>
      </c>
      <c r="Q18" s="28">
        <v>0</v>
      </c>
      <c r="R18" s="28">
        <v>0</v>
      </c>
    </row>
    <row r="19" spans="1:18" ht="16.5" x14ac:dyDescent="0.3">
      <c r="A19" s="9">
        <v>11</v>
      </c>
      <c r="B19" s="10" t="s">
        <v>13</v>
      </c>
      <c r="C19" s="16">
        <v>195</v>
      </c>
      <c r="D19" s="16">
        <v>0</v>
      </c>
      <c r="E19" s="28">
        <v>195</v>
      </c>
      <c r="F19" s="16">
        <v>140</v>
      </c>
      <c r="G19" s="16">
        <v>0</v>
      </c>
      <c r="H19" s="28">
        <f t="shared" si="4"/>
        <v>140</v>
      </c>
      <c r="I19" s="16">
        <v>0</v>
      </c>
      <c r="J19" s="16">
        <v>0</v>
      </c>
      <c r="K19" s="28">
        <f t="shared" si="0"/>
        <v>0</v>
      </c>
      <c r="L19" s="28">
        <f t="shared" si="1"/>
        <v>335</v>
      </c>
      <c r="M19" s="28">
        <f t="shared" si="2"/>
        <v>0</v>
      </c>
      <c r="N19" s="28">
        <f t="shared" si="3"/>
        <v>335</v>
      </c>
      <c r="O19" s="28">
        <v>0</v>
      </c>
      <c r="P19" s="28">
        <v>0</v>
      </c>
      <c r="Q19" s="28">
        <v>0</v>
      </c>
      <c r="R19" s="28">
        <v>0</v>
      </c>
    </row>
    <row r="20" spans="1:18" ht="16.5" x14ac:dyDescent="0.3">
      <c r="A20" s="9">
        <v>12</v>
      </c>
      <c r="B20" s="10" t="s">
        <v>14</v>
      </c>
      <c r="C20" s="16">
        <v>0</v>
      </c>
      <c r="D20" s="16"/>
      <c r="E20" s="28">
        <v>0</v>
      </c>
      <c r="F20" s="16">
        <v>0</v>
      </c>
      <c r="G20" s="16">
        <v>0</v>
      </c>
      <c r="H20" s="28">
        <f t="shared" si="4"/>
        <v>0</v>
      </c>
      <c r="I20" s="16">
        <v>0</v>
      </c>
      <c r="J20" s="16">
        <v>0</v>
      </c>
      <c r="K20" s="28">
        <f t="shared" si="0"/>
        <v>0</v>
      </c>
      <c r="L20" s="28">
        <f t="shared" si="1"/>
        <v>0</v>
      </c>
      <c r="M20" s="28">
        <f t="shared" si="2"/>
        <v>0</v>
      </c>
      <c r="N20" s="28">
        <f t="shared" si="3"/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ht="16.5" x14ac:dyDescent="0.3">
      <c r="A21" s="9">
        <v>14</v>
      </c>
      <c r="B21" s="10" t="s">
        <v>15</v>
      </c>
      <c r="C21" s="16">
        <v>96</v>
      </c>
      <c r="D21" s="16">
        <v>9</v>
      </c>
      <c r="E21" s="28">
        <v>105</v>
      </c>
      <c r="F21" s="16">
        <v>9</v>
      </c>
      <c r="G21" s="16">
        <v>0</v>
      </c>
      <c r="H21" s="28">
        <f t="shared" si="4"/>
        <v>9</v>
      </c>
      <c r="I21" s="16">
        <v>0</v>
      </c>
      <c r="J21" s="16">
        <v>0</v>
      </c>
      <c r="K21" s="28">
        <f t="shared" si="0"/>
        <v>0</v>
      </c>
      <c r="L21" s="28">
        <f t="shared" si="1"/>
        <v>105</v>
      </c>
      <c r="M21" s="28">
        <f t="shared" si="2"/>
        <v>9</v>
      </c>
      <c r="N21" s="28">
        <f t="shared" si="3"/>
        <v>114</v>
      </c>
      <c r="O21" s="28">
        <v>0</v>
      </c>
      <c r="P21" s="28">
        <v>0</v>
      </c>
      <c r="Q21" s="28">
        <v>0</v>
      </c>
      <c r="R21" s="28">
        <v>0</v>
      </c>
    </row>
    <row r="22" spans="1:18" ht="16.5" x14ac:dyDescent="0.3">
      <c r="A22" s="9">
        <v>15</v>
      </c>
      <c r="B22" s="10" t="s">
        <v>16</v>
      </c>
      <c r="C22" s="16">
        <v>0</v>
      </c>
      <c r="D22" s="16">
        <v>0</v>
      </c>
      <c r="E22" s="28">
        <v>0</v>
      </c>
      <c r="F22" s="16">
        <v>0</v>
      </c>
      <c r="G22" s="16">
        <v>0</v>
      </c>
      <c r="H22" s="28">
        <f t="shared" si="4"/>
        <v>0</v>
      </c>
      <c r="I22" s="16">
        <v>0</v>
      </c>
      <c r="J22" s="16">
        <v>0</v>
      </c>
      <c r="K22" s="28">
        <f t="shared" si="0"/>
        <v>0</v>
      </c>
      <c r="L22" s="28">
        <f t="shared" si="1"/>
        <v>0</v>
      </c>
      <c r="M22" s="28">
        <f t="shared" si="2"/>
        <v>0</v>
      </c>
      <c r="N22" s="28">
        <f t="shared" si="3"/>
        <v>0</v>
      </c>
      <c r="O22" s="28">
        <v>0</v>
      </c>
      <c r="P22" s="28">
        <v>0</v>
      </c>
      <c r="Q22" s="28">
        <v>0</v>
      </c>
      <c r="R22" s="28">
        <v>0</v>
      </c>
    </row>
    <row r="23" spans="1:18" ht="16.5" x14ac:dyDescent="0.3">
      <c r="A23" s="9">
        <v>17</v>
      </c>
      <c r="B23" s="10" t="s">
        <v>17</v>
      </c>
      <c r="C23" s="16">
        <v>273</v>
      </c>
      <c r="D23" s="16">
        <v>18</v>
      </c>
      <c r="E23" s="28">
        <v>291</v>
      </c>
      <c r="F23" s="16">
        <v>0</v>
      </c>
      <c r="G23" s="16">
        <v>10</v>
      </c>
      <c r="H23" s="28">
        <f t="shared" si="4"/>
        <v>10</v>
      </c>
      <c r="I23" s="16">
        <v>35</v>
      </c>
      <c r="J23" s="16">
        <v>0</v>
      </c>
      <c r="K23" s="28">
        <f t="shared" si="0"/>
        <v>35</v>
      </c>
      <c r="L23" s="28">
        <f t="shared" si="1"/>
        <v>238</v>
      </c>
      <c r="M23" s="28">
        <f t="shared" si="2"/>
        <v>28</v>
      </c>
      <c r="N23" s="28">
        <f t="shared" si="3"/>
        <v>266</v>
      </c>
      <c r="O23" s="28">
        <v>0</v>
      </c>
      <c r="P23" s="28">
        <v>0</v>
      </c>
      <c r="Q23" s="28">
        <v>0</v>
      </c>
      <c r="R23" s="28">
        <v>0</v>
      </c>
    </row>
    <row r="24" spans="1:18" ht="16.5" x14ac:dyDescent="0.3">
      <c r="A24" s="9">
        <v>20</v>
      </c>
      <c r="B24" s="10" t="s">
        <v>18</v>
      </c>
      <c r="C24" s="16">
        <v>372</v>
      </c>
      <c r="D24" s="16">
        <v>0</v>
      </c>
      <c r="E24" s="28">
        <v>372</v>
      </c>
      <c r="F24" s="16">
        <v>0</v>
      </c>
      <c r="G24" s="16">
        <v>0</v>
      </c>
      <c r="H24" s="28">
        <f t="shared" si="4"/>
        <v>0</v>
      </c>
      <c r="I24" s="16">
        <v>110</v>
      </c>
      <c r="J24" s="16">
        <v>0</v>
      </c>
      <c r="K24" s="28">
        <f t="shared" si="0"/>
        <v>110</v>
      </c>
      <c r="L24" s="28">
        <f t="shared" si="1"/>
        <v>262</v>
      </c>
      <c r="M24" s="28">
        <f t="shared" si="2"/>
        <v>0</v>
      </c>
      <c r="N24" s="28">
        <f t="shared" si="3"/>
        <v>262</v>
      </c>
      <c r="O24" s="28">
        <v>0</v>
      </c>
      <c r="P24" s="28">
        <v>0</v>
      </c>
      <c r="Q24" s="28">
        <v>0</v>
      </c>
      <c r="R24" s="28">
        <v>0</v>
      </c>
    </row>
    <row r="25" spans="1:18" ht="16.5" x14ac:dyDescent="0.3">
      <c r="A25" s="9">
        <v>22</v>
      </c>
      <c r="B25" s="10" t="s">
        <v>19</v>
      </c>
      <c r="C25" s="16">
        <v>401</v>
      </c>
      <c r="D25" s="16">
        <v>121</v>
      </c>
      <c r="E25" s="28">
        <v>522</v>
      </c>
      <c r="F25" s="16">
        <v>35</v>
      </c>
      <c r="G25" s="16">
        <v>12</v>
      </c>
      <c r="H25" s="28">
        <f t="shared" si="4"/>
        <v>47</v>
      </c>
      <c r="I25" s="16">
        <v>190</v>
      </c>
      <c r="J25" s="16">
        <v>96</v>
      </c>
      <c r="K25" s="28">
        <f t="shared" si="0"/>
        <v>286</v>
      </c>
      <c r="L25" s="28">
        <f t="shared" si="1"/>
        <v>246</v>
      </c>
      <c r="M25" s="28">
        <f t="shared" si="2"/>
        <v>37</v>
      </c>
      <c r="N25" s="28">
        <f t="shared" si="3"/>
        <v>283</v>
      </c>
      <c r="O25" s="28">
        <v>0</v>
      </c>
      <c r="P25" s="28">
        <v>0</v>
      </c>
      <c r="Q25" s="28">
        <v>0</v>
      </c>
      <c r="R25" s="28">
        <v>0</v>
      </c>
    </row>
    <row r="26" spans="1:18" ht="16.5" x14ac:dyDescent="0.3">
      <c r="A26" s="9">
        <v>25</v>
      </c>
      <c r="B26" s="10" t="s">
        <v>20</v>
      </c>
      <c r="C26" s="16">
        <v>420</v>
      </c>
      <c r="D26" s="16">
        <v>20</v>
      </c>
      <c r="E26" s="28">
        <v>440</v>
      </c>
      <c r="F26" s="16">
        <v>0</v>
      </c>
      <c r="G26" s="16">
        <v>0</v>
      </c>
      <c r="H26" s="28">
        <f t="shared" si="4"/>
        <v>0</v>
      </c>
      <c r="I26" s="16">
        <v>314</v>
      </c>
      <c r="J26" s="16">
        <v>13</v>
      </c>
      <c r="K26" s="28">
        <f t="shared" si="0"/>
        <v>327</v>
      </c>
      <c r="L26" s="28">
        <f t="shared" si="1"/>
        <v>106</v>
      </c>
      <c r="M26" s="28">
        <f t="shared" si="2"/>
        <v>7</v>
      </c>
      <c r="N26" s="28">
        <f t="shared" si="3"/>
        <v>113</v>
      </c>
      <c r="O26" s="28">
        <v>0</v>
      </c>
      <c r="P26" s="28">
        <v>0</v>
      </c>
      <c r="Q26" s="28">
        <v>0</v>
      </c>
      <c r="R26" s="28">
        <v>0</v>
      </c>
    </row>
    <row r="27" spans="1:18" ht="16.5" x14ac:dyDescent="0.3">
      <c r="A27" s="9">
        <v>26</v>
      </c>
      <c r="B27" s="10" t="s">
        <v>21</v>
      </c>
      <c r="C27" s="16">
        <v>659</v>
      </c>
      <c r="D27" s="16">
        <v>587</v>
      </c>
      <c r="E27" s="28">
        <v>1246</v>
      </c>
      <c r="F27" s="16">
        <v>844</v>
      </c>
      <c r="G27" s="16">
        <v>474</v>
      </c>
      <c r="H27" s="28">
        <f t="shared" si="4"/>
        <v>1318</v>
      </c>
      <c r="I27" s="16">
        <v>0</v>
      </c>
      <c r="J27" s="16">
        <v>0</v>
      </c>
      <c r="K27" s="28">
        <f t="shared" si="0"/>
        <v>0</v>
      </c>
      <c r="L27" s="28">
        <f t="shared" si="1"/>
        <v>1503</v>
      </c>
      <c r="M27" s="28">
        <f t="shared" si="2"/>
        <v>1061</v>
      </c>
      <c r="N27" s="28">
        <f t="shared" si="3"/>
        <v>2564</v>
      </c>
      <c r="O27" s="28">
        <v>0</v>
      </c>
      <c r="P27" s="28">
        <v>0</v>
      </c>
      <c r="Q27" s="28">
        <v>0</v>
      </c>
      <c r="R27" s="28">
        <v>0</v>
      </c>
    </row>
    <row r="28" spans="1:18" ht="16.5" x14ac:dyDescent="0.3">
      <c r="A28" s="9">
        <v>27</v>
      </c>
      <c r="B28" s="10" t="s">
        <v>22</v>
      </c>
      <c r="C28" s="16">
        <v>141</v>
      </c>
      <c r="D28" s="16">
        <v>80</v>
      </c>
      <c r="E28" s="28">
        <v>221</v>
      </c>
      <c r="F28" s="16">
        <v>25</v>
      </c>
      <c r="G28" s="16">
        <v>0</v>
      </c>
      <c r="H28" s="28">
        <f t="shared" si="4"/>
        <v>25</v>
      </c>
      <c r="I28" s="16">
        <v>0</v>
      </c>
      <c r="J28" s="16">
        <v>40</v>
      </c>
      <c r="K28" s="28">
        <f t="shared" si="0"/>
        <v>40</v>
      </c>
      <c r="L28" s="28">
        <f t="shared" si="1"/>
        <v>166</v>
      </c>
      <c r="M28" s="28">
        <f t="shared" si="2"/>
        <v>40</v>
      </c>
      <c r="N28" s="28">
        <f t="shared" si="3"/>
        <v>206</v>
      </c>
      <c r="O28" s="28">
        <v>0</v>
      </c>
      <c r="P28" s="28">
        <v>0</v>
      </c>
      <c r="Q28" s="28">
        <v>0</v>
      </c>
      <c r="R28" s="28">
        <v>0</v>
      </c>
    </row>
    <row r="29" spans="1:18" ht="16.5" x14ac:dyDescent="0.3">
      <c r="A29" s="2"/>
      <c r="B29" s="10" t="s">
        <v>27</v>
      </c>
      <c r="C29" s="16">
        <f>SUM(C12:C28)</f>
        <v>4662</v>
      </c>
      <c r="D29" s="16">
        <f>SUM(D12:D28)</f>
        <v>879</v>
      </c>
      <c r="E29" s="28">
        <f t="shared" ref="E29" si="5">C29+D29</f>
        <v>5541</v>
      </c>
      <c r="F29" s="16">
        <f>SUM(F12:F28)</f>
        <v>1139</v>
      </c>
      <c r="G29" s="16">
        <f>SUM(G12:G28)</f>
        <v>517</v>
      </c>
      <c r="H29" s="28">
        <f>F29+G29</f>
        <v>1656</v>
      </c>
      <c r="I29" s="16">
        <f>SUM(I12:I28)</f>
        <v>1207</v>
      </c>
      <c r="J29" s="16">
        <f>SUM(J12:J28)</f>
        <v>172</v>
      </c>
      <c r="K29" s="28">
        <f t="shared" si="0"/>
        <v>1379</v>
      </c>
      <c r="L29" s="16">
        <f>SUM(L12:L28)</f>
        <v>4594</v>
      </c>
      <c r="M29" s="16">
        <f>SUM(M12:M28)</f>
        <v>1224</v>
      </c>
      <c r="N29" s="28">
        <f t="shared" ref="N29" si="6">L29+M29</f>
        <v>5818</v>
      </c>
      <c r="O29" s="28">
        <v>0</v>
      </c>
      <c r="P29" s="28">
        <v>0</v>
      </c>
      <c r="Q29" s="28">
        <v>0</v>
      </c>
      <c r="R29" s="28">
        <v>0</v>
      </c>
    </row>
  </sheetData>
  <mergeCells count="24">
    <mergeCell ref="A1:R3"/>
    <mergeCell ref="R7:R9"/>
    <mergeCell ref="O7:O9"/>
    <mergeCell ref="P7:P9"/>
    <mergeCell ref="Q7:Q9"/>
    <mergeCell ref="L8:L9"/>
    <mergeCell ref="M8:M9"/>
    <mergeCell ref="C8:C9"/>
    <mergeCell ref="D8:D9"/>
    <mergeCell ref="F8:F9"/>
    <mergeCell ref="G8:G9"/>
    <mergeCell ref="I8:I9"/>
    <mergeCell ref="J8:J9"/>
    <mergeCell ref="C6:N6"/>
    <mergeCell ref="O6:R6"/>
    <mergeCell ref="C7:E7"/>
    <mergeCell ref="C4:R4"/>
    <mergeCell ref="C5:N5"/>
    <mergeCell ref="O5:R5"/>
    <mergeCell ref="A5:A10"/>
    <mergeCell ref="B5:B10"/>
    <mergeCell ref="F7:H7"/>
    <mergeCell ref="I7:K7"/>
    <mergeCell ref="L7:N7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view="pageBreakPreview" topLeftCell="A10" zoomScaleNormal="85" zoomScaleSheetLayoutView="100" workbookViewId="0">
      <selection activeCell="K27" sqref="K27"/>
    </sheetView>
  </sheetViews>
  <sheetFormatPr defaultRowHeight="15.75" x14ac:dyDescent="0.3"/>
  <cols>
    <col min="1" max="1" width="9.140625" style="13"/>
    <col min="2" max="2" width="34.140625" style="13" customWidth="1"/>
    <col min="3" max="3" width="12.140625" style="13" customWidth="1"/>
    <col min="4" max="4" width="11" style="13" customWidth="1"/>
    <col min="5" max="5" width="12.85546875" style="13" customWidth="1"/>
    <col min="6" max="6" width="13.140625" style="13" customWidth="1"/>
    <col min="7" max="7" width="13" style="13" customWidth="1"/>
    <col min="8" max="8" width="11" style="13" customWidth="1"/>
    <col min="9" max="9" width="11.140625" style="13" customWidth="1"/>
    <col min="10" max="10" width="12.140625" style="13" customWidth="1"/>
    <col min="11" max="11" width="12.7109375" style="13" customWidth="1"/>
    <col min="12" max="12" width="11.28515625" style="13" customWidth="1"/>
    <col min="13" max="13" width="10.42578125" style="13" customWidth="1"/>
    <col min="14" max="14" width="10.140625" style="13" customWidth="1"/>
    <col min="15" max="15" width="12.140625" style="13" customWidth="1"/>
    <col min="16" max="16384" width="9.140625" style="13"/>
  </cols>
  <sheetData>
    <row r="1" spans="1:17" x14ac:dyDescent="0.3">
      <c r="A1" s="78" t="s">
        <v>143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7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7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7" x14ac:dyDescent="0.3">
      <c r="A5" s="75" t="s">
        <v>61</v>
      </c>
      <c r="B5" s="73" t="s">
        <v>74</v>
      </c>
      <c r="C5" s="80" t="s">
        <v>33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7" x14ac:dyDescent="0.3">
      <c r="A6" s="76"/>
      <c r="B6" s="74"/>
      <c r="C6" s="80" t="s">
        <v>34</v>
      </c>
      <c r="D6" s="80"/>
      <c r="E6" s="80"/>
      <c r="F6" s="80"/>
      <c r="G6" s="80"/>
      <c r="H6" s="80"/>
      <c r="I6" s="80" t="s">
        <v>35</v>
      </c>
      <c r="J6" s="80"/>
      <c r="K6" s="80"/>
      <c r="L6" s="80"/>
      <c r="M6" s="80" t="s">
        <v>36</v>
      </c>
      <c r="N6" s="80"/>
      <c r="O6" s="80"/>
    </row>
    <row r="7" spans="1:17" ht="16.5" customHeight="1" x14ac:dyDescent="0.3">
      <c r="A7" s="76"/>
      <c r="B7" s="74"/>
      <c r="C7" s="80" t="s">
        <v>37</v>
      </c>
      <c r="D7" s="80"/>
      <c r="E7" s="80"/>
      <c r="F7" s="80"/>
      <c r="G7" s="80" t="s">
        <v>38</v>
      </c>
      <c r="H7" s="81" t="s">
        <v>45</v>
      </c>
      <c r="I7" s="80" t="s">
        <v>39</v>
      </c>
      <c r="J7" s="80"/>
      <c r="K7" s="80"/>
      <c r="L7" s="80"/>
      <c r="M7" s="80" t="s">
        <v>125</v>
      </c>
      <c r="N7" s="80"/>
      <c r="O7" s="80"/>
    </row>
    <row r="8" spans="1:17" ht="64.5" customHeight="1" x14ac:dyDescent="0.3">
      <c r="A8" s="76"/>
      <c r="B8" s="74"/>
      <c r="C8" s="80" t="s">
        <v>135</v>
      </c>
      <c r="D8" s="80" t="s">
        <v>40</v>
      </c>
      <c r="E8" s="80" t="s">
        <v>41</v>
      </c>
      <c r="F8" s="81" t="s">
        <v>46</v>
      </c>
      <c r="G8" s="80"/>
      <c r="H8" s="82"/>
      <c r="I8" s="80" t="s">
        <v>142</v>
      </c>
      <c r="J8" s="80" t="s">
        <v>42</v>
      </c>
      <c r="K8" s="80" t="s">
        <v>49</v>
      </c>
      <c r="L8" s="84" t="s">
        <v>47</v>
      </c>
      <c r="M8" s="80" t="s">
        <v>43</v>
      </c>
      <c r="N8" s="80" t="s">
        <v>44</v>
      </c>
      <c r="O8" s="81" t="s">
        <v>48</v>
      </c>
      <c r="Q8" s="24"/>
    </row>
    <row r="9" spans="1:17" ht="17.25" hidden="1" customHeight="1" x14ac:dyDescent="0.3">
      <c r="A9" s="76"/>
      <c r="B9" s="74"/>
      <c r="C9" s="80"/>
      <c r="D9" s="80"/>
      <c r="E9" s="80"/>
      <c r="F9" s="83"/>
      <c r="G9" s="80"/>
      <c r="H9" s="83"/>
      <c r="I9" s="80"/>
      <c r="J9" s="80"/>
      <c r="K9" s="80"/>
      <c r="L9" s="85"/>
      <c r="M9" s="80"/>
      <c r="N9" s="80"/>
      <c r="O9" s="83"/>
      <c r="Q9" s="3"/>
    </row>
    <row r="10" spans="1:17" x14ac:dyDescent="0.3">
      <c r="A10" s="77"/>
      <c r="B10" s="66"/>
      <c r="C10" s="14">
        <v>23</v>
      </c>
      <c r="D10" s="14">
        <v>24</v>
      </c>
      <c r="E10" s="14">
        <v>25</v>
      </c>
      <c r="F10" s="14">
        <v>26</v>
      </c>
      <c r="G10" s="14">
        <v>27</v>
      </c>
      <c r="H10" s="14">
        <v>28</v>
      </c>
      <c r="I10" s="14">
        <v>29</v>
      </c>
      <c r="J10" s="14">
        <v>30</v>
      </c>
      <c r="K10" s="14">
        <v>31</v>
      </c>
      <c r="L10" s="14">
        <v>32</v>
      </c>
      <c r="M10" s="14">
        <v>33</v>
      </c>
      <c r="N10" s="14">
        <v>34</v>
      </c>
      <c r="O10" s="14">
        <v>35</v>
      </c>
      <c r="Q10" s="3"/>
    </row>
    <row r="11" spans="1:17" x14ac:dyDescent="0.3">
      <c r="A11" s="16"/>
      <c r="B11" s="23" t="s">
        <v>122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3"/>
    </row>
    <row r="12" spans="1:17" x14ac:dyDescent="0.3">
      <c r="A12" s="6">
        <v>2</v>
      </c>
      <c r="B12" s="7" t="s">
        <v>6</v>
      </c>
      <c r="C12" s="15">
        <v>9.59</v>
      </c>
      <c r="D12" s="16">
        <v>0.94</v>
      </c>
      <c r="E12" s="12">
        <v>3.98</v>
      </c>
      <c r="F12" s="12">
        <f>C12+D12-E12</f>
        <v>6.5499999999999989</v>
      </c>
      <c r="G12" s="12">
        <v>2.37</v>
      </c>
      <c r="H12" s="12">
        <f>F12+G12</f>
        <v>8.9199999999999982</v>
      </c>
      <c r="I12" s="33">
        <v>10.050000000000001</v>
      </c>
      <c r="J12" s="39">
        <v>2.13</v>
      </c>
      <c r="K12" s="39">
        <v>3.82</v>
      </c>
      <c r="L12" s="12">
        <f>I12+J12-K12</f>
        <v>8.36</v>
      </c>
      <c r="M12" s="12">
        <v>0</v>
      </c>
      <c r="N12" s="33">
        <v>0</v>
      </c>
      <c r="O12" s="33">
        <v>0</v>
      </c>
      <c r="Q12" s="24"/>
    </row>
    <row r="13" spans="1:17" x14ac:dyDescent="0.3">
      <c r="A13" s="6">
        <v>3</v>
      </c>
      <c r="B13" s="7" t="s">
        <v>7</v>
      </c>
      <c r="C13" s="16">
        <v>1.5500000000000003</v>
      </c>
      <c r="D13" s="16">
        <v>0</v>
      </c>
      <c r="E13" s="33">
        <v>0.4</v>
      </c>
      <c r="F13" s="52">
        <f t="shared" ref="F13:F28" si="0">C13+D13-E13</f>
        <v>1.1500000000000004</v>
      </c>
      <c r="G13" s="33">
        <v>0</v>
      </c>
      <c r="H13" s="33">
        <f t="shared" ref="H13:H29" si="1">F13+G13</f>
        <v>1.1500000000000004</v>
      </c>
      <c r="I13" s="23">
        <v>1.54</v>
      </c>
      <c r="J13" s="40">
        <v>1.95</v>
      </c>
      <c r="K13" s="40">
        <v>2.4500000000000002</v>
      </c>
      <c r="L13" s="33">
        <f t="shared" ref="L13:L29" si="2">I13+J13-K13</f>
        <v>1.04</v>
      </c>
      <c r="M13" s="33">
        <v>0</v>
      </c>
      <c r="N13" s="33">
        <v>0</v>
      </c>
      <c r="O13" s="33">
        <v>0</v>
      </c>
      <c r="Q13" s="24"/>
    </row>
    <row r="14" spans="1:17" x14ac:dyDescent="0.3">
      <c r="A14" s="6">
        <v>5</v>
      </c>
      <c r="B14" s="7" t="s">
        <v>8</v>
      </c>
      <c r="C14" s="16">
        <v>0</v>
      </c>
      <c r="D14" s="13">
        <v>0</v>
      </c>
      <c r="E14" s="33">
        <v>0</v>
      </c>
      <c r="F14" s="52">
        <f t="shared" si="0"/>
        <v>0</v>
      </c>
      <c r="G14" s="33">
        <v>0</v>
      </c>
      <c r="H14" s="33">
        <f t="shared" si="1"/>
        <v>0</v>
      </c>
      <c r="I14" s="23">
        <v>0</v>
      </c>
      <c r="J14" s="40">
        <v>0</v>
      </c>
      <c r="K14" s="40">
        <v>0</v>
      </c>
      <c r="L14" s="33">
        <f t="shared" si="2"/>
        <v>0</v>
      </c>
      <c r="M14" s="33">
        <v>0</v>
      </c>
      <c r="N14" s="33">
        <v>0</v>
      </c>
      <c r="O14" s="33">
        <v>0</v>
      </c>
    </row>
    <row r="15" spans="1:17" x14ac:dyDescent="0.3">
      <c r="A15" s="6">
        <v>6</v>
      </c>
      <c r="B15" s="7" t="s">
        <v>9</v>
      </c>
      <c r="C15" s="16">
        <v>0.1</v>
      </c>
      <c r="D15" s="16">
        <v>0</v>
      </c>
      <c r="E15" s="33">
        <v>0</v>
      </c>
      <c r="F15" s="52">
        <f t="shared" si="0"/>
        <v>0.1</v>
      </c>
      <c r="G15" s="33">
        <v>0</v>
      </c>
      <c r="H15" s="33">
        <f t="shared" si="1"/>
        <v>0.1</v>
      </c>
      <c r="I15" s="23">
        <v>0.85</v>
      </c>
      <c r="J15" s="40">
        <v>0</v>
      </c>
      <c r="K15" s="40">
        <v>0</v>
      </c>
      <c r="L15" s="33">
        <f t="shared" si="2"/>
        <v>0.85</v>
      </c>
      <c r="M15" s="33">
        <v>0</v>
      </c>
      <c r="N15" s="33">
        <v>0</v>
      </c>
      <c r="O15" s="33">
        <v>0</v>
      </c>
    </row>
    <row r="16" spans="1:17" x14ac:dyDescent="0.3">
      <c r="A16" s="6">
        <v>8</v>
      </c>
      <c r="B16" s="7" t="s">
        <v>10</v>
      </c>
      <c r="C16" s="16">
        <v>0.4</v>
      </c>
      <c r="D16" s="16">
        <v>0</v>
      </c>
      <c r="E16" s="33">
        <v>0</v>
      </c>
      <c r="F16" s="52">
        <f t="shared" si="0"/>
        <v>0.4</v>
      </c>
      <c r="G16" s="33">
        <v>0</v>
      </c>
      <c r="H16" s="33">
        <f t="shared" si="1"/>
        <v>0.4</v>
      </c>
      <c r="I16" s="23">
        <v>0.4</v>
      </c>
      <c r="J16" s="40">
        <v>0</v>
      </c>
      <c r="K16" s="40">
        <v>0</v>
      </c>
      <c r="L16" s="33">
        <f t="shared" si="2"/>
        <v>0.4</v>
      </c>
      <c r="M16" s="33">
        <v>0</v>
      </c>
      <c r="N16" s="33">
        <v>0</v>
      </c>
      <c r="O16" s="33">
        <v>0</v>
      </c>
    </row>
    <row r="17" spans="1:15" x14ac:dyDescent="0.3">
      <c r="A17" s="6">
        <v>9</v>
      </c>
      <c r="B17" s="7" t="s">
        <v>11</v>
      </c>
      <c r="C17" s="16">
        <v>0</v>
      </c>
      <c r="D17" s="16">
        <v>0</v>
      </c>
      <c r="E17" s="33">
        <v>0</v>
      </c>
      <c r="F17" s="52">
        <f t="shared" si="0"/>
        <v>0</v>
      </c>
      <c r="G17" s="33">
        <v>0</v>
      </c>
      <c r="H17" s="33">
        <f t="shared" si="1"/>
        <v>0</v>
      </c>
      <c r="I17" s="23">
        <v>0</v>
      </c>
      <c r="J17" s="40">
        <v>0</v>
      </c>
      <c r="K17" s="40">
        <v>0</v>
      </c>
      <c r="L17" s="33">
        <f t="shared" si="2"/>
        <v>0</v>
      </c>
      <c r="M17" s="33">
        <v>0</v>
      </c>
      <c r="N17" s="33">
        <v>0</v>
      </c>
      <c r="O17" s="33">
        <v>0</v>
      </c>
    </row>
    <row r="18" spans="1:15" x14ac:dyDescent="0.3">
      <c r="A18" s="6">
        <v>10</v>
      </c>
      <c r="B18" s="8" t="s">
        <v>12</v>
      </c>
      <c r="C18" s="16">
        <v>0</v>
      </c>
      <c r="D18" s="16">
        <v>0</v>
      </c>
      <c r="E18" s="33">
        <v>0</v>
      </c>
      <c r="F18" s="52">
        <f t="shared" si="0"/>
        <v>0</v>
      </c>
      <c r="G18" s="33">
        <v>0</v>
      </c>
      <c r="H18" s="33">
        <f t="shared" si="1"/>
        <v>0</v>
      </c>
      <c r="I18" s="23">
        <v>0</v>
      </c>
      <c r="J18" s="40">
        <v>0</v>
      </c>
      <c r="K18" s="40">
        <v>0</v>
      </c>
      <c r="L18" s="33">
        <f t="shared" si="2"/>
        <v>0</v>
      </c>
      <c r="M18" s="33">
        <v>0</v>
      </c>
      <c r="N18" s="33">
        <v>0</v>
      </c>
      <c r="O18" s="33">
        <v>0</v>
      </c>
    </row>
    <row r="19" spans="1:15" x14ac:dyDescent="0.3">
      <c r="A19" s="6">
        <v>11</v>
      </c>
      <c r="B19" s="7" t="s">
        <v>13</v>
      </c>
      <c r="C19" s="16">
        <v>1.6</v>
      </c>
      <c r="D19" s="16">
        <v>0.6</v>
      </c>
      <c r="E19" s="33">
        <v>0.35</v>
      </c>
      <c r="F19" s="52">
        <f t="shared" si="0"/>
        <v>1.85</v>
      </c>
      <c r="G19" s="33">
        <v>0</v>
      </c>
      <c r="H19" s="33">
        <f t="shared" si="1"/>
        <v>1.85</v>
      </c>
      <c r="I19" s="23">
        <v>1.4</v>
      </c>
      <c r="J19" s="40">
        <v>0.68</v>
      </c>
      <c r="K19" s="40">
        <v>0.68</v>
      </c>
      <c r="L19" s="33">
        <f t="shared" si="2"/>
        <v>1.4</v>
      </c>
      <c r="M19" s="33">
        <v>0</v>
      </c>
      <c r="N19" s="33">
        <v>0</v>
      </c>
      <c r="O19" s="33">
        <v>0</v>
      </c>
    </row>
    <row r="20" spans="1:15" x14ac:dyDescent="0.3">
      <c r="A20" s="6">
        <v>12</v>
      </c>
      <c r="B20" s="7" t="s">
        <v>14</v>
      </c>
      <c r="C20" s="16">
        <v>0</v>
      </c>
      <c r="D20" s="16">
        <v>0</v>
      </c>
      <c r="E20" s="33">
        <v>0</v>
      </c>
      <c r="F20" s="52">
        <f t="shared" si="0"/>
        <v>0</v>
      </c>
      <c r="G20" s="33">
        <v>0</v>
      </c>
      <c r="H20" s="33">
        <f t="shared" si="1"/>
        <v>0</v>
      </c>
      <c r="I20" s="23">
        <v>0</v>
      </c>
      <c r="J20" s="40">
        <v>0</v>
      </c>
      <c r="K20" s="40">
        <v>0</v>
      </c>
      <c r="L20" s="33">
        <f t="shared" si="2"/>
        <v>0</v>
      </c>
      <c r="M20" s="33">
        <v>0</v>
      </c>
      <c r="N20" s="33">
        <v>0</v>
      </c>
      <c r="O20" s="33">
        <v>0</v>
      </c>
    </row>
    <row r="21" spans="1:15" x14ac:dyDescent="0.3">
      <c r="A21" s="6">
        <v>14</v>
      </c>
      <c r="B21" s="7" t="s">
        <v>15</v>
      </c>
      <c r="C21" s="16">
        <v>0.38</v>
      </c>
      <c r="D21" s="16">
        <v>0</v>
      </c>
      <c r="E21" s="33">
        <v>0</v>
      </c>
      <c r="F21" s="52">
        <f t="shared" si="0"/>
        <v>0.38</v>
      </c>
      <c r="G21" s="33">
        <v>0</v>
      </c>
      <c r="H21" s="33">
        <f t="shared" si="1"/>
        <v>0.38</v>
      </c>
      <c r="I21" s="23">
        <v>0.45</v>
      </c>
      <c r="J21" s="40">
        <v>0.25</v>
      </c>
      <c r="K21" s="40">
        <v>0.25</v>
      </c>
      <c r="L21" s="33">
        <f t="shared" si="2"/>
        <v>0.44999999999999996</v>
      </c>
      <c r="M21" s="33">
        <v>0</v>
      </c>
      <c r="N21" s="33">
        <v>0</v>
      </c>
      <c r="O21" s="33">
        <v>0</v>
      </c>
    </row>
    <row r="22" spans="1:15" x14ac:dyDescent="0.3">
      <c r="A22" s="6">
        <v>15</v>
      </c>
      <c r="B22" s="7" t="s">
        <v>16</v>
      </c>
      <c r="C22" s="16">
        <v>0</v>
      </c>
      <c r="D22" s="16">
        <v>0</v>
      </c>
      <c r="E22" s="33">
        <v>0</v>
      </c>
      <c r="F22" s="52">
        <f t="shared" si="0"/>
        <v>0</v>
      </c>
      <c r="G22" s="33">
        <v>0</v>
      </c>
      <c r="H22" s="33">
        <f t="shared" si="1"/>
        <v>0</v>
      </c>
      <c r="I22" s="23">
        <v>0</v>
      </c>
      <c r="J22" s="40">
        <v>0</v>
      </c>
      <c r="K22" s="40">
        <v>0</v>
      </c>
      <c r="L22" s="33">
        <f t="shared" si="2"/>
        <v>0</v>
      </c>
      <c r="M22" s="33">
        <v>0</v>
      </c>
      <c r="N22" s="33">
        <v>0</v>
      </c>
      <c r="O22" s="33">
        <v>0</v>
      </c>
    </row>
    <row r="23" spans="1:15" x14ac:dyDescent="0.3">
      <c r="A23" s="6">
        <v>17</v>
      </c>
      <c r="B23" s="7" t="s">
        <v>17</v>
      </c>
      <c r="C23" s="16">
        <v>2.5000000000000004</v>
      </c>
      <c r="D23" s="16">
        <v>0.45</v>
      </c>
      <c r="E23" s="33">
        <v>1.25</v>
      </c>
      <c r="F23" s="52">
        <f t="shared" si="0"/>
        <v>1.7000000000000006</v>
      </c>
      <c r="G23" s="33">
        <v>0</v>
      </c>
      <c r="H23" s="33">
        <f t="shared" si="1"/>
        <v>1.7000000000000006</v>
      </c>
      <c r="I23" s="23">
        <v>2.27</v>
      </c>
      <c r="J23" s="40">
        <v>2.35</v>
      </c>
      <c r="K23" s="40">
        <v>2.94</v>
      </c>
      <c r="L23" s="33">
        <f t="shared" si="2"/>
        <v>1.6800000000000002</v>
      </c>
      <c r="M23" s="33">
        <v>0</v>
      </c>
      <c r="N23" s="33">
        <v>0</v>
      </c>
      <c r="O23" s="33">
        <v>0</v>
      </c>
    </row>
    <row r="24" spans="1:15" x14ac:dyDescent="0.3">
      <c r="A24" s="6">
        <v>20</v>
      </c>
      <c r="B24" s="7" t="s">
        <v>18</v>
      </c>
      <c r="C24" s="16">
        <v>0.9</v>
      </c>
      <c r="D24" s="16">
        <v>0</v>
      </c>
      <c r="E24" s="33">
        <v>0.45</v>
      </c>
      <c r="F24" s="52">
        <f t="shared" si="0"/>
        <v>0.45</v>
      </c>
      <c r="G24" s="33">
        <v>0</v>
      </c>
      <c r="H24" s="33">
        <f t="shared" si="1"/>
        <v>0.45</v>
      </c>
      <c r="I24" s="23">
        <v>0.9</v>
      </c>
      <c r="J24" s="40">
        <v>0</v>
      </c>
      <c r="K24" s="40">
        <v>0.4</v>
      </c>
      <c r="L24" s="33">
        <f t="shared" si="2"/>
        <v>0.5</v>
      </c>
      <c r="M24" s="33">
        <v>0</v>
      </c>
      <c r="N24" s="33">
        <v>0</v>
      </c>
      <c r="O24" s="33">
        <v>0</v>
      </c>
    </row>
    <row r="25" spans="1:15" x14ac:dyDescent="0.3">
      <c r="A25" s="6">
        <v>22</v>
      </c>
      <c r="B25" s="7" t="s">
        <v>19</v>
      </c>
      <c r="C25" s="16">
        <v>2.78</v>
      </c>
      <c r="D25" s="16">
        <v>0.25</v>
      </c>
      <c r="E25" s="33">
        <v>1.55</v>
      </c>
      <c r="F25" s="52">
        <f t="shared" si="0"/>
        <v>1.4799999999999998</v>
      </c>
      <c r="G25" s="23">
        <v>0.28000000000000003</v>
      </c>
      <c r="H25" s="33">
        <f t="shared" si="1"/>
        <v>1.7599999999999998</v>
      </c>
      <c r="I25" s="23">
        <v>3.4800000000000004</v>
      </c>
      <c r="J25" s="40">
        <v>4.26</v>
      </c>
      <c r="K25" s="40">
        <v>5</v>
      </c>
      <c r="L25" s="33">
        <f t="shared" si="2"/>
        <v>2.74</v>
      </c>
      <c r="M25" s="33">
        <v>0</v>
      </c>
      <c r="N25" s="33">
        <v>0</v>
      </c>
      <c r="O25" s="33">
        <v>0</v>
      </c>
    </row>
    <row r="26" spans="1:15" x14ac:dyDescent="0.3">
      <c r="A26" s="6">
        <v>25</v>
      </c>
      <c r="B26" s="7" t="s">
        <v>20</v>
      </c>
      <c r="C26" s="16">
        <v>2.12</v>
      </c>
      <c r="D26" s="16">
        <v>0</v>
      </c>
      <c r="E26" s="33">
        <v>0.8</v>
      </c>
      <c r="F26" s="52">
        <f t="shared" si="0"/>
        <v>1.32</v>
      </c>
      <c r="G26" s="23">
        <v>0.25</v>
      </c>
      <c r="H26" s="33">
        <f t="shared" si="1"/>
        <v>1.57</v>
      </c>
      <c r="I26" s="23">
        <v>7.42</v>
      </c>
      <c r="J26" s="40">
        <v>0</v>
      </c>
      <c r="K26" s="40">
        <v>4.28</v>
      </c>
      <c r="L26" s="33">
        <f t="shared" si="2"/>
        <v>3.1399999999999997</v>
      </c>
      <c r="M26" s="33">
        <v>0</v>
      </c>
      <c r="N26" s="33">
        <v>0</v>
      </c>
      <c r="O26" s="33">
        <v>0</v>
      </c>
    </row>
    <row r="27" spans="1:15" ht="18" customHeight="1" x14ac:dyDescent="0.3">
      <c r="A27" s="6">
        <v>26</v>
      </c>
      <c r="B27" s="7" t="s">
        <v>21</v>
      </c>
      <c r="C27" s="16">
        <v>1.24</v>
      </c>
      <c r="D27" s="16">
        <v>1.61</v>
      </c>
      <c r="E27" s="33">
        <v>0</v>
      </c>
      <c r="F27" s="52">
        <f t="shared" si="0"/>
        <v>2.85</v>
      </c>
      <c r="G27" s="33">
        <v>0</v>
      </c>
      <c r="H27" s="33">
        <f t="shared" si="1"/>
        <v>2.85</v>
      </c>
      <c r="I27" s="23">
        <v>1.24</v>
      </c>
      <c r="J27" s="40">
        <v>15.04</v>
      </c>
      <c r="K27" s="40">
        <v>0</v>
      </c>
      <c r="L27" s="33">
        <f t="shared" si="2"/>
        <v>16.279999999999998</v>
      </c>
      <c r="M27" s="33">
        <v>0</v>
      </c>
      <c r="N27" s="33">
        <v>0</v>
      </c>
      <c r="O27" s="33">
        <v>0</v>
      </c>
    </row>
    <row r="28" spans="1:15" x14ac:dyDescent="0.3">
      <c r="A28" s="6">
        <v>27</v>
      </c>
      <c r="B28" s="7" t="s">
        <v>22</v>
      </c>
      <c r="C28" s="16">
        <v>2.5</v>
      </c>
      <c r="D28" s="16">
        <v>0.28000000000000003</v>
      </c>
      <c r="E28" s="33">
        <v>0.37</v>
      </c>
      <c r="F28" s="52">
        <f t="shared" si="0"/>
        <v>2.41</v>
      </c>
      <c r="G28" s="33">
        <v>0</v>
      </c>
      <c r="H28" s="33">
        <f t="shared" si="1"/>
        <v>2.41</v>
      </c>
      <c r="I28" s="23">
        <v>2.3100000000000005</v>
      </c>
      <c r="J28" s="40">
        <v>0.45</v>
      </c>
      <c r="K28" s="40">
        <v>0.51</v>
      </c>
      <c r="L28" s="33">
        <f t="shared" si="2"/>
        <v>2.2500000000000009</v>
      </c>
      <c r="M28" s="33">
        <v>0</v>
      </c>
      <c r="N28" s="33">
        <v>0</v>
      </c>
      <c r="O28" s="33">
        <v>0</v>
      </c>
    </row>
    <row r="29" spans="1:15" x14ac:dyDescent="0.3">
      <c r="A29" s="16"/>
      <c r="B29" s="16"/>
      <c r="C29" s="16">
        <v>21.56</v>
      </c>
      <c r="D29" s="16">
        <f>SUM(D12:D28)</f>
        <v>4.1300000000000008</v>
      </c>
      <c r="E29" s="23">
        <f>SUM(E12:E28)</f>
        <v>9.1499999999999986</v>
      </c>
      <c r="F29" s="33">
        <f>SUM(C29:E29)</f>
        <v>34.839999999999996</v>
      </c>
      <c r="G29" s="33">
        <f>SUM(G12:G28)</f>
        <v>2.9000000000000004</v>
      </c>
      <c r="H29" s="33">
        <f t="shared" si="1"/>
        <v>37.739999999999995</v>
      </c>
      <c r="I29" s="23">
        <f>SUM(I12:I28)</f>
        <v>32.309999999999995</v>
      </c>
      <c r="J29" s="23">
        <f>SUM(J12:J28)</f>
        <v>27.109999999999996</v>
      </c>
      <c r="K29" s="23">
        <f>SUM(K12:K28)</f>
        <v>20.330000000000002</v>
      </c>
      <c r="L29" s="33">
        <f t="shared" si="2"/>
        <v>39.089999999999989</v>
      </c>
      <c r="M29" s="33">
        <v>0</v>
      </c>
      <c r="N29" s="33">
        <v>0</v>
      </c>
      <c r="O29" s="33">
        <v>0</v>
      </c>
    </row>
  </sheetData>
  <mergeCells count="23">
    <mergeCell ref="M8:M9"/>
    <mergeCell ref="N8:N9"/>
    <mergeCell ref="F8:F9"/>
    <mergeCell ref="C5:O5"/>
    <mergeCell ref="C6:H6"/>
    <mergeCell ref="I6:L6"/>
    <mergeCell ref="M6:O6"/>
    <mergeCell ref="B5:B10"/>
    <mergeCell ref="A5:A10"/>
    <mergeCell ref="A1:O4"/>
    <mergeCell ref="C7:F7"/>
    <mergeCell ref="G7:G9"/>
    <mergeCell ref="I7:L7"/>
    <mergeCell ref="M7:O7"/>
    <mergeCell ref="C8:C9"/>
    <mergeCell ref="D8:D9"/>
    <mergeCell ref="H7:H9"/>
    <mergeCell ref="L8:L9"/>
    <mergeCell ref="O8:O9"/>
    <mergeCell ref="E8:E9"/>
    <mergeCell ref="I8:I9"/>
    <mergeCell ref="J8:J9"/>
    <mergeCell ref="K8:K9"/>
  </mergeCells>
  <pageMargins left="0.7" right="0.7" top="0.75" bottom="0.75" header="0.3" footer="0.3"/>
  <pageSetup paperSize="5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4" zoomScale="85" zoomScaleNormal="85" zoomScaleSheetLayoutView="85" workbookViewId="0">
      <selection activeCell="N27" sqref="N27"/>
    </sheetView>
  </sheetViews>
  <sheetFormatPr defaultRowHeight="15" x14ac:dyDescent="0.25"/>
  <cols>
    <col min="2" max="2" width="38" customWidth="1"/>
    <col min="3" max="3" width="11.5703125" customWidth="1"/>
    <col min="4" max="4" width="12" customWidth="1"/>
    <col min="5" max="5" width="12.28515625" customWidth="1"/>
    <col min="6" max="6" width="10.28515625" customWidth="1"/>
    <col min="7" max="7" width="10.85546875" customWidth="1"/>
    <col min="8" max="8" width="13.85546875" customWidth="1"/>
    <col min="9" max="9" width="15" customWidth="1"/>
    <col min="10" max="10" width="15.28515625" customWidth="1"/>
    <col min="11" max="11" width="13.85546875" customWidth="1"/>
    <col min="12" max="12" width="8.7109375" customWidth="1"/>
    <col min="13" max="13" width="11.5703125" customWidth="1"/>
    <col min="14" max="14" width="11.7109375" customWidth="1"/>
  </cols>
  <sheetData>
    <row r="1" spans="1:16" x14ac:dyDescent="0.25">
      <c r="A1" s="78" t="s">
        <v>146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6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16.5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6" ht="16.5" x14ac:dyDescent="0.25">
      <c r="A4" s="67" t="s">
        <v>61</v>
      </c>
      <c r="B4" s="67" t="s">
        <v>1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20.25" customHeight="1" x14ac:dyDescent="0.25">
      <c r="A5" s="67"/>
      <c r="B5" s="67"/>
      <c r="C5" s="53" t="s">
        <v>50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70" t="s">
        <v>147</v>
      </c>
    </row>
    <row r="6" spans="1:16" ht="21" customHeight="1" x14ac:dyDescent="0.25">
      <c r="A6" s="67"/>
      <c r="B6" s="67"/>
      <c r="C6" s="53" t="s">
        <v>51</v>
      </c>
      <c r="D6" s="53"/>
      <c r="E6" s="53"/>
      <c r="F6" s="53"/>
      <c r="G6" s="53"/>
      <c r="H6" s="53"/>
      <c r="I6" s="53"/>
      <c r="J6" s="53"/>
      <c r="K6" s="53"/>
      <c r="L6" s="86" t="s">
        <v>52</v>
      </c>
      <c r="M6" s="70" t="s">
        <v>120</v>
      </c>
      <c r="N6" s="71"/>
    </row>
    <row r="7" spans="1:16" ht="16.5" x14ac:dyDescent="0.25">
      <c r="A7" s="67"/>
      <c r="B7" s="67"/>
      <c r="C7" s="53" t="s">
        <v>53</v>
      </c>
      <c r="D7" s="53"/>
      <c r="E7" s="53"/>
      <c r="F7" s="53" t="s">
        <v>54</v>
      </c>
      <c r="G7" s="53"/>
      <c r="H7" s="53"/>
      <c r="I7" s="53" t="s">
        <v>55</v>
      </c>
      <c r="J7" s="53"/>
      <c r="K7" s="53"/>
      <c r="L7" s="64"/>
      <c r="M7" s="71"/>
      <c r="N7" s="71"/>
    </row>
    <row r="8" spans="1:16" ht="16.5" x14ac:dyDescent="0.25">
      <c r="A8" s="67"/>
      <c r="B8" s="67"/>
      <c r="C8" s="53" t="s">
        <v>43</v>
      </c>
      <c r="D8" s="53" t="s">
        <v>44</v>
      </c>
      <c r="E8" s="35" t="s">
        <v>27</v>
      </c>
      <c r="F8" s="53" t="s">
        <v>43</v>
      </c>
      <c r="G8" s="53" t="s">
        <v>44</v>
      </c>
      <c r="H8" s="35" t="s">
        <v>27</v>
      </c>
      <c r="I8" s="35" t="s">
        <v>43</v>
      </c>
      <c r="J8" s="35" t="s">
        <v>44</v>
      </c>
      <c r="K8" s="35" t="s">
        <v>27</v>
      </c>
      <c r="L8" s="64"/>
      <c r="M8" s="71"/>
      <c r="N8" s="71"/>
    </row>
    <row r="9" spans="1:16" ht="16.5" x14ac:dyDescent="0.25">
      <c r="A9" s="67"/>
      <c r="B9" s="67"/>
      <c r="C9" s="53"/>
      <c r="D9" s="53"/>
      <c r="E9" s="36" t="s">
        <v>56</v>
      </c>
      <c r="F9" s="53"/>
      <c r="G9" s="53"/>
      <c r="H9" s="36" t="s">
        <v>57</v>
      </c>
      <c r="I9" s="36" t="s">
        <v>58</v>
      </c>
      <c r="J9" s="36" t="s">
        <v>59</v>
      </c>
      <c r="K9" s="36" t="s">
        <v>60</v>
      </c>
      <c r="L9" s="65"/>
      <c r="M9" s="72"/>
      <c r="N9" s="72"/>
    </row>
    <row r="10" spans="1:16" ht="16.5" x14ac:dyDescent="0.25">
      <c r="A10" s="67"/>
      <c r="B10" s="67"/>
      <c r="C10" s="34">
        <v>36</v>
      </c>
      <c r="D10" s="1">
        <v>37</v>
      </c>
      <c r="E10" s="1">
        <v>38</v>
      </c>
      <c r="F10" s="1">
        <v>39</v>
      </c>
      <c r="G10" s="1">
        <v>40</v>
      </c>
      <c r="H10" s="1">
        <v>41</v>
      </c>
      <c r="I10" s="1">
        <v>42</v>
      </c>
      <c r="J10" s="1">
        <v>43</v>
      </c>
      <c r="K10" s="1">
        <v>44</v>
      </c>
      <c r="L10" s="1">
        <v>45</v>
      </c>
      <c r="M10" s="1">
        <v>46</v>
      </c>
      <c r="N10" s="1">
        <v>47</v>
      </c>
    </row>
    <row r="11" spans="1:16" ht="16.5" x14ac:dyDescent="0.3">
      <c r="A11" s="16"/>
      <c r="B11" s="23" t="s">
        <v>122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2"/>
      <c r="N11" s="34"/>
    </row>
    <row r="12" spans="1:16" ht="16.5" x14ac:dyDescent="0.3">
      <c r="A12" s="9">
        <v>2</v>
      </c>
      <c r="B12" s="10" t="s">
        <v>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16">
        <v>37.049999999999997</v>
      </c>
      <c r="M12" s="43">
        <f>L12+K12+'3(23-35)'!L12</f>
        <v>45.41</v>
      </c>
      <c r="N12" s="44">
        <f>'3(23-35)'!H12+'4(36-47)'!M12</f>
        <v>54.33</v>
      </c>
    </row>
    <row r="13" spans="1:16" ht="16.5" x14ac:dyDescent="0.3">
      <c r="A13" s="9">
        <v>3</v>
      </c>
      <c r="B13" s="10" t="s">
        <v>7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16"/>
      <c r="M13" s="43">
        <f>L13+K13+'3(23-35)'!L13</f>
        <v>1.04</v>
      </c>
      <c r="N13" s="44">
        <f>'3(23-35)'!H13+'4(36-47)'!M13</f>
        <v>2.1900000000000004</v>
      </c>
      <c r="P13" s="41"/>
    </row>
    <row r="14" spans="1:16" ht="16.5" x14ac:dyDescent="0.3">
      <c r="A14" s="9">
        <v>5</v>
      </c>
      <c r="B14" s="10" t="s">
        <v>8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16"/>
      <c r="M14" s="43">
        <f>L14+K14+'3(23-35)'!L14</f>
        <v>0</v>
      </c>
      <c r="N14" s="44">
        <f>'3(23-35)'!H14+'4(36-47)'!M14</f>
        <v>0</v>
      </c>
    </row>
    <row r="15" spans="1:16" ht="16.5" x14ac:dyDescent="0.3">
      <c r="A15" s="9">
        <v>6</v>
      </c>
      <c r="B15" s="10" t="s">
        <v>9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16"/>
      <c r="M15" s="43">
        <f>L15+K15+'3(23-35)'!L15</f>
        <v>0.85</v>
      </c>
      <c r="N15" s="44">
        <f>'3(23-35)'!H15+'4(36-47)'!M15</f>
        <v>0.95</v>
      </c>
    </row>
    <row r="16" spans="1:16" ht="16.5" x14ac:dyDescent="0.3">
      <c r="A16" s="9">
        <v>8</v>
      </c>
      <c r="B16" s="10" t="s">
        <v>10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16"/>
      <c r="M16" s="43">
        <f>L16+K16+'3(23-35)'!L16</f>
        <v>0.4</v>
      </c>
      <c r="N16" s="44">
        <f>'3(23-35)'!H16+'4(36-47)'!M16</f>
        <v>0.8</v>
      </c>
    </row>
    <row r="17" spans="1:14" ht="15.75" customHeight="1" x14ac:dyDescent="0.3">
      <c r="A17" s="9">
        <v>9</v>
      </c>
      <c r="B17" s="10" t="s">
        <v>11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16"/>
      <c r="M17" s="43">
        <f>L17+K17+'3(23-35)'!L17</f>
        <v>0</v>
      </c>
      <c r="N17" s="44">
        <f>'3(23-35)'!H17+'4(36-47)'!M17</f>
        <v>0</v>
      </c>
    </row>
    <row r="18" spans="1:14" ht="16.5" x14ac:dyDescent="0.3">
      <c r="A18" s="9">
        <v>10</v>
      </c>
      <c r="B18" s="10" t="s">
        <v>12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16"/>
      <c r="M18" s="43">
        <f>L18+K18+'3(23-35)'!L18</f>
        <v>0</v>
      </c>
      <c r="N18" s="44">
        <f>'3(23-35)'!H18+'4(36-47)'!M18</f>
        <v>0</v>
      </c>
    </row>
    <row r="19" spans="1:14" ht="16.5" x14ac:dyDescent="0.3">
      <c r="A19" s="9">
        <v>11</v>
      </c>
      <c r="B19" s="10" t="s">
        <v>13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16"/>
      <c r="M19" s="43">
        <f>L19+K19+'3(23-35)'!L19</f>
        <v>1.4</v>
      </c>
      <c r="N19" s="44">
        <f>'3(23-35)'!H19+'4(36-47)'!M19</f>
        <v>3.25</v>
      </c>
    </row>
    <row r="20" spans="1:14" ht="16.5" x14ac:dyDescent="0.3">
      <c r="A20" s="9">
        <v>12</v>
      </c>
      <c r="B20" s="10" t="s">
        <v>14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16"/>
      <c r="M20" s="43">
        <f>L20+K20+'3(23-35)'!L20</f>
        <v>0</v>
      </c>
      <c r="N20" s="44">
        <f>'3(23-35)'!H20+'4(36-47)'!M20</f>
        <v>0</v>
      </c>
    </row>
    <row r="21" spans="1:14" ht="16.5" x14ac:dyDescent="0.3">
      <c r="A21" s="9">
        <v>14</v>
      </c>
      <c r="B21" s="10" t="s">
        <v>15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16"/>
      <c r="M21" s="43">
        <f>L21+K21+'3(23-35)'!L21</f>
        <v>0.44999999999999996</v>
      </c>
      <c r="N21" s="44">
        <f>'3(23-35)'!H21+'4(36-47)'!M21</f>
        <v>0.83</v>
      </c>
    </row>
    <row r="22" spans="1:14" ht="16.5" x14ac:dyDescent="0.3">
      <c r="A22" s="9">
        <v>15</v>
      </c>
      <c r="B22" s="10" t="s">
        <v>16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16"/>
      <c r="M22" s="43">
        <f>L22+K22+'3(23-35)'!L22</f>
        <v>0</v>
      </c>
      <c r="N22" s="44">
        <f>'3(23-35)'!H22+'4(36-47)'!M22</f>
        <v>0</v>
      </c>
    </row>
    <row r="23" spans="1:14" ht="16.5" x14ac:dyDescent="0.3">
      <c r="A23" s="9">
        <v>17</v>
      </c>
      <c r="B23" s="10" t="s">
        <v>17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16"/>
      <c r="M23" s="43">
        <f>L23+K23+'3(23-35)'!L23</f>
        <v>1.6800000000000002</v>
      </c>
      <c r="N23" s="44">
        <f>'3(23-35)'!H23+'4(36-47)'!M23</f>
        <v>3.3800000000000008</v>
      </c>
    </row>
    <row r="24" spans="1:14" ht="16.5" x14ac:dyDescent="0.3">
      <c r="A24" s="9">
        <v>20</v>
      </c>
      <c r="B24" s="10" t="s">
        <v>18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16"/>
      <c r="M24" s="43">
        <f>L24+K24+'3(23-35)'!L24</f>
        <v>0.5</v>
      </c>
      <c r="N24" s="44">
        <f>'3(23-35)'!H24+'4(36-47)'!M24</f>
        <v>0.95</v>
      </c>
    </row>
    <row r="25" spans="1:14" ht="16.5" x14ac:dyDescent="0.3">
      <c r="A25" s="9">
        <v>22</v>
      </c>
      <c r="B25" s="10" t="s">
        <v>19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16"/>
      <c r="M25" s="43">
        <f>L25+K25+'3(23-35)'!L25</f>
        <v>2.74</v>
      </c>
      <c r="N25" s="44">
        <f>'3(23-35)'!H25+'4(36-47)'!M25</f>
        <v>4.5</v>
      </c>
    </row>
    <row r="26" spans="1:14" ht="16.5" x14ac:dyDescent="0.3">
      <c r="A26" s="9">
        <v>25</v>
      </c>
      <c r="B26" s="10" t="s">
        <v>20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16"/>
      <c r="M26" s="43">
        <f>L26+K26+'3(23-35)'!L26</f>
        <v>3.1399999999999997</v>
      </c>
      <c r="N26" s="44">
        <f>'3(23-35)'!H26+'4(36-47)'!M26</f>
        <v>4.71</v>
      </c>
    </row>
    <row r="27" spans="1:14" ht="18.75" customHeight="1" x14ac:dyDescent="0.3">
      <c r="A27" s="9">
        <v>26</v>
      </c>
      <c r="B27" s="10" t="s">
        <v>21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16"/>
      <c r="M27" s="43">
        <f>L27+K27+'3(23-35)'!L27</f>
        <v>16.279999999999998</v>
      </c>
      <c r="N27" s="44">
        <f>'3(23-35)'!H27+'4(36-47)'!M27</f>
        <v>19.13</v>
      </c>
    </row>
    <row r="28" spans="1:14" ht="16.5" x14ac:dyDescent="0.3">
      <c r="A28" s="9">
        <v>27</v>
      </c>
      <c r="B28" s="10" t="s">
        <v>22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16"/>
      <c r="M28" s="43">
        <f>L28+K28+'3(23-35)'!L28</f>
        <v>2.2500000000000009</v>
      </c>
      <c r="N28" s="44">
        <f>'3(23-35)'!H28+'4(36-47)'!M28</f>
        <v>4.660000000000001</v>
      </c>
    </row>
    <row r="29" spans="1:14" ht="16.5" x14ac:dyDescent="0.3">
      <c r="A29" s="16"/>
      <c r="B29" s="16"/>
      <c r="C29" s="34">
        <f t="shared" ref="C29:J29" si="0">SUM(C12:C28)</f>
        <v>0</v>
      </c>
      <c r="D29" s="34">
        <f t="shared" si="0"/>
        <v>0</v>
      </c>
      <c r="E29" s="34">
        <f t="shared" si="0"/>
        <v>0</v>
      </c>
      <c r="F29" s="34">
        <f t="shared" si="0"/>
        <v>0</v>
      </c>
      <c r="G29" s="34">
        <f t="shared" si="0"/>
        <v>0</v>
      </c>
      <c r="H29" s="34">
        <f t="shared" si="0"/>
        <v>0</v>
      </c>
      <c r="I29" s="34">
        <f>SUM(I12:I28)</f>
        <v>0</v>
      </c>
      <c r="J29" s="34">
        <f t="shared" si="0"/>
        <v>0</v>
      </c>
      <c r="K29" s="34">
        <f>SUM(K12:K28)</f>
        <v>0</v>
      </c>
      <c r="L29" s="16">
        <f>SUM(L12:L28)</f>
        <v>37.049999999999997</v>
      </c>
      <c r="M29" s="43">
        <f>SUM(M12:M28)</f>
        <v>76.14</v>
      </c>
      <c r="N29" s="44">
        <f>'3(23-35)'!H29+'4(36-47)'!M29</f>
        <v>113.88</v>
      </c>
    </row>
  </sheetData>
  <mergeCells count="16">
    <mergeCell ref="A1:N3"/>
    <mergeCell ref="G8:G9"/>
    <mergeCell ref="M6:M9"/>
    <mergeCell ref="N5:N9"/>
    <mergeCell ref="A4:A10"/>
    <mergeCell ref="B4:B10"/>
    <mergeCell ref="C4:N4"/>
    <mergeCell ref="C5:M5"/>
    <mergeCell ref="C6:K6"/>
    <mergeCell ref="L6:L9"/>
    <mergeCell ref="C7:E7"/>
    <mergeCell ref="F7:H7"/>
    <mergeCell ref="I7:K7"/>
    <mergeCell ref="C8:C9"/>
    <mergeCell ref="D8:D9"/>
    <mergeCell ref="F8:F9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topLeftCell="B4" zoomScaleNormal="85" zoomScaleSheetLayoutView="100" workbookViewId="0">
      <selection activeCell="B24" sqref="B24"/>
    </sheetView>
  </sheetViews>
  <sheetFormatPr defaultRowHeight="15" x14ac:dyDescent="0.25"/>
  <cols>
    <col min="2" max="2" width="38.140625" customWidth="1"/>
    <col min="3" max="3" width="10.85546875" customWidth="1"/>
    <col min="4" max="4" width="11" customWidth="1"/>
    <col min="5" max="5" width="9.85546875" customWidth="1"/>
    <col min="6" max="6" width="14.28515625" customWidth="1"/>
    <col min="7" max="7" width="11.85546875" customWidth="1"/>
    <col min="8" max="8" width="11.42578125" customWidth="1"/>
    <col min="9" max="9" width="10.85546875" customWidth="1"/>
    <col min="10" max="10" width="11.5703125" customWidth="1"/>
    <col min="11" max="11" width="10.28515625" customWidth="1"/>
    <col min="12" max="12" width="11.140625" customWidth="1"/>
    <col min="13" max="13" width="13.7109375" customWidth="1"/>
    <col min="15" max="15" width="11" customWidth="1"/>
  </cols>
  <sheetData>
    <row r="1" spans="1:15" x14ac:dyDescent="0.25">
      <c r="A1" s="78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6.5" x14ac:dyDescent="0.25">
      <c r="A4" s="73" t="s">
        <v>61</v>
      </c>
      <c r="B4" s="73" t="s">
        <v>74</v>
      </c>
      <c r="C4" s="53" t="s">
        <v>62</v>
      </c>
      <c r="D4" s="53"/>
      <c r="E4" s="53"/>
      <c r="F4" s="53"/>
      <c r="G4" s="53" t="s">
        <v>63</v>
      </c>
      <c r="H4" s="53"/>
      <c r="I4" s="53"/>
      <c r="J4" s="53"/>
      <c r="K4" s="53" t="s">
        <v>64</v>
      </c>
      <c r="L4" s="53"/>
      <c r="M4" s="53"/>
      <c r="N4" s="53"/>
      <c r="O4" s="53"/>
    </row>
    <row r="5" spans="1:15" ht="40.5" customHeight="1" x14ac:dyDescent="0.25">
      <c r="A5" s="74"/>
      <c r="B5" s="74"/>
      <c r="C5" s="53" t="s">
        <v>65</v>
      </c>
      <c r="D5" s="53" t="s">
        <v>66</v>
      </c>
      <c r="E5" s="53" t="s">
        <v>67</v>
      </c>
      <c r="F5" s="70" t="s">
        <v>126</v>
      </c>
      <c r="G5" s="53" t="s">
        <v>68</v>
      </c>
      <c r="H5" s="53" t="s">
        <v>69</v>
      </c>
      <c r="I5" s="53" t="s">
        <v>70</v>
      </c>
      <c r="J5" s="70" t="s">
        <v>121</v>
      </c>
      <c r="K5" s="53" t="s">
        <v>71</v>
      </c>
      <c r="L5" s="53"/>
      <c r="M5" s="53" t="s">
        <v>72</v>
      </c>
      <c r="N5" s="53" t="s">
        <v>73</v>
      </c>
      <c r="O5" s="70" t="s">
        <v>129</v>
      </c>
    </row>
    <row r="6" spans="1:15" ht="43.5" customHeight="1" x14ac:dyDescent="0.25">
      <c r="A6" s="74"/>
      <c r="B6" s="74"/>
      <c r="C6" s="53"/>
      <c r="D6" s="53"/>
      <c r="E6" s="53"/>
      <c r="F6" s="72"/>
      <c r="G6" s="53"/>
      <c r="H6" s="53"/>
      <c r="I6" s="53"/>
      <c r="J6" s="72"/>
      <c r="K6" s="34" t="s">
        <v>127</v>
      </c>
      <c r="L6" s="34" t="s">
        <v>128</v>
      </c>
      <c r="M6" s="53"/>
      <c r="N6" s="53"/>
      <c r="O6" s="72"/>
    </row>
    <row r="7" spans="1:15" ht="17.25" customHeight="1" x14ac:dyDescent="0.25">
      <c r="A7" s="66"/>
      <c r="B7" s="66"/>
      <c r="C7" s="20">
        <v>48</v>
      </c>
      <c r="D7" s="20">
        <v>49</v>
      </c>
      <c r="E7" s="20">
        <v>50</v>
      </c>
      <c r="F7" s="21">
        <v>51</v>
      </c>
      <c r="G7" s="21">
        <v>52</v>
      </c>
      <c r="H7" s="21">
        <v>53</v>
      </c>
      <c r="I7" s="21">
        <v>54</v>
      </c>
      <c r="J7" s="21">
        <v>55</v>
      </c>
      <c r="K7" s="21">
        <v>56</v>
      </c>
      <c r="L7" s="21">
        <v>57</v>
      </c>
      <c r="M7" s="21">
        <v>58</v>
      </c>
      <c r="N7" s="21">
        <v>59</v>
      </c>
      <c r="O7" s="21">
        <v>60</v>
      </c>
    </row>
    <row r="8" spans="1:15" ht="14.25" customHeight="1" x14ac:dyDescent="0.25">
      <c r="A8" s="37"/>
      <c r="B8" s="37" t="s">
        <v>122</v>
      </c>
      <c r="C8" s="34"/>
      <c r="D8" s="34"/>
      <c r="E8" s="3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x14ac:dyDescent="0.3">
      <c r="A9" s="9">
        <v>2</v>
      </c>
      <c r="B9" s="10" t="s">
        <v>6</v>
      </c>
      <c r="C9" s="34">
        <v>4.16</v>
      </c>
      <c r="D9" s="34">
        <v>9.09</v>
      </c>
      <c r="E9" s="34">
        <v>10.65</v>
      </c>
      <c r="F9" s="34">
        <f>C9+D9-E9</f>
        <v>2.5999999999999996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45.25</v>
      </c>
      <c r="N9" s="34">
        <v>8.1199999999999992</v>
      </c>
      <c r="O9" s="45">
        <f>L9+M9+N9</f>
        <v>53.37</v>
      </c>
    </row>
    <row r="10" spans="1:15" ht="16.5" x14ac:dyDescent="0.3">
      <c r="A10" s="9">
        <v>3</v>
      </c>
      <c r="B10" s="10" t="s">
        <v>7</v>
      </c>
      <c r="C10" s="34">
        <v>0</v>
      </c>
      <c r="D10" s="34">
        <v>0</v>
      </c>
      <c r="E10" s="34">
        <v>0</v>
      </c>
      <c r="F10" s="34">
        <f t="shared" ref="F10:F25" si="0">C10+D10-E10</f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23">
        <v>2.76</v>
      </c>
      <c r="O10" s="45">
        <f t="shared" ref="O10:O26" si="1">L10+M10+N10</f>
        <v>2.76</v>
      </c>
    </row>
    <row r="11" spans="1:15" ht="16.5" x14ac:dyDescent="0.3">
      <c r="A11" s="9">
        <v>5</v>
      </c>
      <c r="B11" s="10" t="s">
        <v>8</v>
      </c>
      <c r="C11" s="34">
        <v>0</v>
      </c>
      <c r="D11" s="34">
        <v>0</v>
      </c>
      <c r="E11" s="34">
        <v>0</v>
      </c>
      <c r="F11" s="34">
        <f t="shared" si="0"/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23">
        <v>0</v>
      </c>
      <c r="O11" s="45">
        <f t="shared" si="1"/>
        <v>0</v>
      </c>
    </row>
    <row r="12" spans="1:15" ht="16.5" x14ac:dyDescent="0.3">
      <c r="A12" s="9">
        <v>6</v>
      </c>
      <c r="B12" s="10" t="s">
        <v>9</v>
      </c>
      <c r="C12" s="34">
        <v>0</v>
      </c>
      <c r="D12" s="34">
        <v>0</v>
      </c>
      <c r="E12" s="34">
        <v>0</v>
      </c>
      <c r="F12" s="34">
        <f t="shared" si="0"/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23">
        <v>0.23</v>
      </c>
      <c r="O12" s="45">
        <f t="shared" si="1"/>
        <v>0.23</v>
      </c>
    </row>
    <row r="13" spans="1:15" ht="16.5" x14ac:dyDescent="0.3">
      <c r="A13" s="9">
        <v>8</v>
      </c>
      <c r="B13" s="10" t="s">
        <v>10</v>
      </c>
      <c r="C13" s="34">
        <v>0</v>
      </c>
      <c r="D13" s="34">
        <v>0</v>
      </c>
      <c r="E13" s="34">
        <v>0</v>
      </c>
      <c r="F13" s="34">
        <f t="shared" si="0"/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23">
        <v>0.8</v>
      </c>
      <c r="O13" s="45">
        <f t="shared" si="1"/>
        <v>0.8</v>
      </c>
    </row>
    <row r="14" spans="1:15" ht="16.5" x14ac:dyDescent="0.3">
      <c r="A14" s="9">
        <v>9</v>
      </c>
      <c r="B14" s="10" t="s">
        <v>11</v>
      </c>
      <c r="C14" s="34">
        <v>0</v>
      </c>
      <c r="D14" s="34">
        <v>0</v>
      </c>
      <c r="E14" s="34">
        <v>0</v>
      </c>
      <c r="F14" s="34">
        <f t="shared" si="0"/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23">
        <v>0</v>
      </c>
      <c r="O14" s="45">
        <f t="shared" si="1"/>
        <v>0</v>
      </c>
    </row>
    <row r="15" spans="1:15" ht="16.5" x14ac:dyDescent="0.3">
      <c r="A15" s="9">
        <v>10</v>
      </c>
      <c r="B15" s="10" t="s">
        <v>12</v>
      </c>
      <c r="C15" s="34">
        <v>0</v>
      </c>
      <c r="D15" s="34">
        <v>0</v>
      </c>
      <c r="E15" s="34">
        <v>0</v>
      </c>
      <c r="F15" s="34">
        <f t="shared" si="0"/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23">
        <v>0</v>
      </c>
      <c r="O15" s="45">
        <f t="shared" si="1"/>
        <v>0</v>
      </c>
    </row>
    <row r="16" spans="1:15" ht="16.5" x14ac:dyDescent="0.3">
      <c r="A16" s="9">
        <v>11</v>
      </c>
      <c r="B16" s="10" t="s">
        <v>13</v>
      </c>
      <c r="C16" s="34">
        <v>2.7</v>
      </c>
      <c r="D16" s="34">
        <v>5.66</v>
      </c>
      <c r="E16" s="34">
        <v>7.21</v>
      </c>
      <c r="F16" s="34">
        <f t="shared" si="0"/>
        <v>1.1499999999999995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23">
        <v>2.4500000000000002</v>
      </c>
      <c r="O16" s="45">
        <f t="shared" si="1"/>
        <v>2.4500000000000002</v>
      </c>
    </row>
    <row r="17" spans="1:15" ht="16.5" x14ac:dyDescent="0.3">
      <c r="A17" s="9">
        <v>12</v>
      </c>
      <c r="B17" s="10" t="s">
        <v>14</v>
      </c>
      <c r="C17" s="34">
        <v>0</v>
      </c>
      <c r="D17" s="34">
        <v>0</v>
      </c>
      <c r="E17" s="34">
        <v>0</v>
      </c>
      <c r="F17" s="34">
        <f t="shared" si="0"/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23">
        <v>0</v>
      </c>
      <c r="O17" s="45">
        <f t="shared" si="1"/>
        <v>0</v>
      </c>
    </row>
    <row r="18" spans="1:15" ht="16.5" x14ac:dyDescent="0.3">
      <c r="A18" s="9">
        <v>14</v>
      </c>
      <c r="B18" s="10" t="s">
        <v>15</v>
      </c>
      <c r="C18" s="34">
        <v>0</v>
      </c>
      <c r="D18" s="34">
        <v>0</v>
      </c>
      <c r="E18" s="34">
        <v>0</v>
      </c>
      <c r="F18" s="34">
        <f t="shared" si="0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23">
        <v>0.52</v>
      </c>
      <c r="O18" s="45">
        <f t="shared" si="1"/>
        <v>0.52</v>
      </c>
    </row>
    <row r="19" spans="1:15" ht="16.5" x14ac:dyDescent="0.3">
      <c r="A19" s="9">
        <v>15</v>
      </c>
      <c r="B19" s="10" t="s">
        <v>16</v>
      </c>
      <c r="C19" s="34">
        <v>0</v>
      </c>
      <c r="D19" s="34">
        <v>0</v>
      </c>
      <c r="E19" s="34">
        <v>0</v>
      </c>
      <c r="F19" s="34">
        <f t="shared" si="0"/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23">
        <v>0</v>
      </c>
      <c r="O19" s="45">
        <f t="shared" si="1"/>
        <v>0</v>
      </c>
    </row>
    <row r="20" spans="1:15" ht="16.5" x14ac:dyDescent="0.3">
      <c r="A20" s="9">
        <v>17</v>
      </c>
      <c r="B20" s="10" t="s">
        <v>17</v>
      </c>
      <c r="C20" s="34">
        <v>0.81999999999999984</v>
      </c>
      <c r="D20" s="23">
        <v>22.26</v>
      </c>
      <c r="E20" s="23">
        <v>20.82</v>
      </c>
      <c r="F20" s="34">
        <f t="shared" si="0"/>
        <v>2.2600000000000016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23">
        <v>4.18</v>
      </c>
      <c r="O20" s="45">
        <f t="shared" si="1"/>
        <v>4.18</v>
      </c>
    </row>
    <row r="21" spans="1:15" ht="16.5" x14ac:dyDescent="0.3">
      <c r="A21" s="9">
        <v>20</v>
      </c>
      <c r="B21" s="10" t="s">
        <v>18</v>
      </c>
      <c r="C21" s="34">
        <v>0</v>
      </c>
      <c r="D21" s="23">
        <v>0</v>
      </c>
      <c r="E21" s="23">
        <v>0</v>
      </c>
      <c r="F21" s="34">
        <f t="shared" si="0"/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23">
        <v>0.52</v>
      </c>
      <c r="O21" s="45">
        <f t="shared" si="1"/>
        <v>0.52</v>
      </c>
    </row>
    <row r="22" spans="1:15" ht="16.5" x14ac:dyDescent="0.3">
      <c r="A22" s="9">
        <v>22</v>
      </c>
      <c r="B22" s="10" t="s">
        <v>19</v>
      </c>
      <c r="C22" s="34">
        <v>1.25</v>
      </c>
      <c r="D22" s="23">
        <v>29.26</v>
      </c>
      <c r="E22" s="23">
        <v>21.96</v>
      </c>
      <c r="F22" s="34">
        <f t="shared" si="0"/>
        <v>8.5500000000000007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23">
        <v>4.17</v>
      </c>
      <c r="O22" s="45">
        <f t="shared" si="1"/>
        <v>4.17</v>
      </c>
    </row>
    <row r="23" spans="1:15" ht="16.5" x14ac:dyDescent="0.3">
      <c r="A23" s="9">
        <v>25</v>
      </c>
      <c r="B23" s="10" t="s">
        <v>20</v>
      </c>
      <c r="C23" s="34">
        <v>0.53000000000000025</v>
      </c>
      <c r="D23" s="23">
        <v>16.920000000000002</v>
      </c>
      <c r="E23" s="23">
        <v>16.899999999999999</v>
      </c>
      <c r="F23" s="34">
        <f t="shared" si="0"/>
        <v>0.55000000000000426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23">
        <v>2.78</v>
      </c>
      <c r="O23" s="45">
        <f t="shared" si="1"/>
        <v>2.78</v>
      </c>
    </row>
    <row r="24" spans="1:15" ht="21.75" customHeight="1" x14ac:dyDescent="0.3">
      <c r="A24" s="9">
        <v>26</v>
      </c>
      <c r="B24" s="10" t="s">
        <v>21</v>
      </c>
      <c r="C24" s="34">
        <v>0</v>
      </c>
      <c r="D24" s="23">
        <v>4.08</v>
      </c>
      <c r="E24" s="23">
        <v>1.1499999999999999</v>
      </c>
      <c r="F24" s="34">
        <f t="shared" si="0"/>
        <v>2.93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23">
        <v>1.24</v>
      </c>
      <c r="O24" s="45">
        <f t="shared" si="1"/>
        <v>1.24</v>
      </c>
    </row>
    <row r="25" spans="1:15" ht="16.5" x14ac:dyDescent="0.3">
      <c r="A25" s="9">
        <v>27</v>
      </c>
      <c r="B25" s="10" t="s">
        <v>22</v>
      </c>
      <c r="C25" s="34">
        <v>0</v>
      </c>
      <c r="D25" s="23">
        <v>1.95</v>
      </c>
      <c r="E25" s="23">
        <v>0.5</v>
      </c>
      <c r="F25" s="34">
        <f t="shared" si="0"/>
        <v>1.45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23">
        <v>3.78</v>
      </c>
      <c r="O25" s="45">
        <f t="shared" si="1"/>
        <v>3.78</v>
      </c>
    </row>
    <row r="26" spans="1:15" ht="16.5" x14ac:dyDescent="0.3">
      <c r="A26" s="2"/>
      <c r="B26" s="16"/>
      <c r="C26" s="23">
        <f>SUM(C9:C25)</f>
        <v>9.4600000000000009</v>
      </c>
      <c r="D26" s="23">
        <f t="shared" ref="D26" si="2">SUM(D9:D25)</f>
        <v>89.220000000000013</v>
      </c>
      <c r="E26" s="23">
        <f t="shared" ref="E26" si="3">SUM(E9:E25)</f>
        <v>79.19</v>
      </c>
      <c r="F26" s="23">
        <f t="shared" ref="F26" si="4">SUM(F9:F25)</f>
        <v>19.490000000000006</v>
      </c>
      <c r="G26" s="23">
        <f t="shared" ref="G26" si="5">SUM(G9:G25)</f>
        <v>0</v>
      </c>
      <c r="H26" s="23">
        <f t="shared" ref="H26" si="6">SUM(H9:H25)</f>
        <v>0</v>
      </c>
      <c r="I26" s="23">
        <f t="shared" ref="I26" si="7">SUM(I9:I25)</f>
        <v>0</v>
      </c>
      <c r="J26" s="23">
        <f t="shared" ref="J26" si="8">SUM(J9:J25)</f>
        <v>0</v>
      </c>
      <c r="K26" s="23">
        <f t="shared" ref="K26" si="9">SUM(K9:K25)</f>
        <v>0</v>
      </c>
      <c r="L26" s="23">
        <f t="shared" ref="L26" si="10">SUM(L9:L25)</f>
        <v>0</v>
      </c>
      <c r="M26" s="23">
        <f t="shared" ref="M26" si="11">SUM(M9:M25)</f>
        <v>45.25</v>
      </c>
      <c r="N26" s="23">
        <f t="shared" ref="N26" si="12">SUM(N9:N25)</f>
        <v>31.55</v>
      </c>
      <c r="O26" s="45">
        <f t="shared" si="1"/>
        <v>76.8</v>
      </c>
    </row>
  </sheetData>
  <mergeCells count="18">
    <mergeCell ref="K5:L5"/>
    <mergeCell ref="A1:O3"/>
    <mergeCell ref="O5:O6"/>
    <mergeCell ref="M5:M6"/>
    <mergeCell ref="N5:N6"/>
    <mergeCell ref="A4:A7"/>
    <mergeCell ref="B4:B7"/>
    <mergeCell ref="F5:F6"/>
    <mergeCell ref="J5:J6"/>
    <mergeCell ref="C4:F4"/>
    <mergeCell ref="G4:J4"/>
    <mergeCell ref="K4:O4"/>
    <mergeCell ref="C5:C6"/>
    <mergeCell ref="D5:D6"/>
    <mergeCell ref="E5:E6"/>
    <mergeCell ref="G5:G6"/>
    <mergeCell ref="H5:H6"/>
    <mergeCell ref="I5:I6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4" zoomScale="85" zoomScaleNormal="85" zoomScaleSheetLayoutView="85" workbookViewId="0">
      <selection activeCell="L22" sqref="L22"/>
    </sheetView>
  </sheetViews>
  <sheetFormatPr defaultRowHeight="15.75" x14ac:dyDescent="0.3"/>
  <cols>
    <col min="1" max="1" width="9.140625" style="13"/>
    <col min="2" max="2" width="44.85546875" style="13" customWidth="1"/>
    <col min="3" max="13" width="9.140625" style="13"/>
    <col min="14" max="14" width="10.42578125" style="13" customWidth="1"/>
    <col min="15" max="15" width="11" style="13" customWidth="1"/>
    <col min="16" max="16" width="11.28515625" style="13" customWidth="1"/>
    <col min="17" max="16384" width="9.140625" style="13"/>
  </cols>
  <sheetData>
    <row r="1" spans="1:17" x14ac:dyDescent="0.3">
      <c r="A1" s="78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6.5" x14ac:dyDescent="0.3">
      <c r="A4" s="73" t="s">
        <v>61</v>
      </c>
      <c r="B4" s="73" t="s">
        <v>82</v>
      </c>
      <c r="C4" s="61" t="s">
        <v>75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7" ht="33" customHeight="1" x14ac:dyDescent="0.3">
      <c r="A5" s="74"/>
      <c r="B5" s="74"/>
      <c r="C5" s="53" t="s">
        <v>76</v>
      </c>
      <c r="D5" s="53"/>
      <c r="E5" s="53"/>
      <c r="F5" s="53" t="s">
        <v>77</v>
      </c>
      <c r="G5" s="53"/>
      <c r="H5" s="53"/>
      <c r="I5" s="53" t="s">
        <v>78</v>
      </c>
      <c r="J5" s="53"/>
      <c r="K5" s="53"/>
      <c r="L5" s="53" t="s">
        <v>79</v>
      </c>
      <c r="M5" s="53"/>
      <c r="N5" s="53"/>
      <c r="O5" s="53" t="s">
        <v>80</v>
      </c>
      <c r="P5" s="53"/>
      <c r="Q5" s="53"/>
    </row>
    <row r="6" spans="1:17" ht="16.5" customHeight="1" x14ac:dyDescent="0.3">
      <c r="A6" s="74"/>
      <c r="B6" s="74"/>
      <c r="C6" s="53" t="s">
        <v>81</v>
      </c>
      <c r="D6" s="53" t="s">
        <v>29</v>
      </c>
      <c r="E6" s="70" t="s">
        <v>83</v>
      </c>
      <c r="F6" s="53" t="s">
        <v>81</v>
      </c>
      <c r="G6" s="53" t="s">
        <v>29</v>
      </c>
      <c r="H6" s="70" t="s">
        <v>84</v>
      </c>
      <c r="I6" s="53" t="s">
        <v>81</v>
      </c>
      <c r="J6" s="53" t="s">
        <v>29</v>
      </c>
      <c r="K6" s="70" t="s">
        <v>85</v>
      </c>
      <c r="L6" s="53" t="s">
        <v>81</v>
      </c>
      <c r="M6" s="53" t="s">
        <v>29</v>
      </c>
      <c r="N6" s="70" t="s">
        <v>86</v>
      </c>
      <c r="O6" s="70" t="s">
        <v>87</v>
      </c>
      <c r="P6" s="70" t="s">
        <v>88</v>
      </c>
      <c r="Q6" s="70" t="s">
        <v>89</v>
      </c>
    </row>
    <row r="7" spans="1:17" ht="30.75" customHeight="1" x14ac:dyDescent="0.3">
      <c r="A7" s="74"/>
      <c r="B7" s="74"/>
      <c r="C7" s="53"/>
      <c r="D7" s="53"/>
      <c r="E7" s="72"/>
      <c r="F7" s="53"/>
      <c r="G7" s="53"/>
      <c r="H7" s="72"/>
      <c r="I7" s="53"/>
      <c r="J7" s="53"/>
      <c r="K7" s="72"/>
      <c r="L7" s="53"/>
      <c r="M7" s="53"/>
      <c r="N7" s="72"/>
      <c r="O7" s="72"/>
      <c r="P7" s="72"/>
      <c r="Q7" s="72"/>
    </row>
    <row r="8" spans="1:17" ht="16.5" x14ac:dyDescent="0.3">
      <c r="A8" s="66"/>
      <c r="B8" s="66"/>
      <c r="C8" s="34">
        <v>61</v>
      </c>
      <c r="D8" s="34">
        <v>62</v>
      </c>
      <c r="E8" s="34">
        <v>63</v>
      </c>
      <c r="F8" s="34">
        <v>64</v>
      </c>
      <c r="G8" s="34">
        <v>65</v>
      </c>
      <c r="H8" s="1">
        <v>66</v>
      </c>
      <c r="I8" s="1">
        <v>67</v>
      </c>
      <c r="J8" s="1">
        <v>68</v>
      </c>
      <c r="K8" s="1">
        <v>69</v>
      </c>
      <c r="L8" s="1">
        <v>70</v>
      </c>
      <c r="M8" s="1">
        <v>71</v>
      </c>
      <c r="N8" s="1">
        <v>72</v>
      </c>
      <c r="O8" s="1">
        <v>73</v>
      </c>
      <c r="P8" s="34">
        <v>74</v>
      </c>
      <c r="Q8" s="34">
        <v>75</v>
      </c>
    </row>
    <row r="9" spans="1:17" ht="16.5" x14ac:dyDescent="0.3">
      <c r="A9" s="37"/>
      <c r="B9" s="37" t="s">
        <v>122</v>
      </c>
      <c r="C9" s="34"/>
      <c r="D9" s="34"/>
      <c r="E9" s="34"/>
      <c r="F9" s="46"/>
      <c r="G9" s="46"/>
      <c r="H9" s="46"/>
      <c r="I9" s="46"/>
      <c r="J9" s="46"/>
      <c r="K9" s="46"/>
      <c r="L9" s="1"/>
      <c r="M9" s="1"/>
      <c r="N9" s="1"/>
      <c r="O9" s="1"/>
      <c r="P9" s="34"/>
      <c r="Q9" s="34"/>
    </row>
    <row r="10" spans="1:17" ht="16.5" x14ac:dyDescent="0.3">
      <c r="A10" s="9">
        <v>2</v>
      </c>
      <c r="B10" s="10" t="s">
        <v>6</v>
      </c>
      <c r="C10" s="34">
        <v>15</v>
      </c>
      <c r="D10" s="46">
        <v>0</v>
      </c>
      <c r="E10" s="34">
        <f>SUM(C10:D10)</f>
        <v>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485</v>
      </c>
      <c r="M10" s="46">
        <v>0</v>
      </c>
      <c r="N10" s="34">
        <f>SUM(L10:M10)</f>
        <v>485</v>
      </c>
      <c r="O10" s="34">
        <f>C10+F10+I10+L10</f>
        <v>500</v>
      </c>
      <c r="P10" s="34">
        <f>D10+G10+J10+M10</f>
        <v>0</v>
      </c>
      <c r="Q10" s="47">
        <f>SUM(O10:P10)</f>
        <v>500</v>
      </c>
    </row>
    <row r="11" spans="1:17" ht="16.5" x14ac:dyDescent="0.3">
      <c r="A11" s="9">
        <v>3</v>
      </c>
      <c r="B11" s="10" t="s">
        <v>7</v>
      </c>
      <c r="C11" s="46">
        <v>0</v>
      </c>
      <c r="D11" s="46">
        <v>0</v>
      </c>
      <c r="E11" s="34">
        <f t="shared" ref="E11:E26" si="0">SUM(C11:D11)</f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23">
        <v>35</v>
      </c>
      <c r="M11" s="46">
        <v>0</v>
      </c>
      <c r="N11" s="34">
        <v>35</v>
      </c>
      <c r="O11" s="51">
        <f t="shared" ref="O11:O26" si="1">C11+F11+I11+L11</f>
        <v>35</v>
      </c>
      <c r="P11" s="51">
        <f t="shared" ref="P11:P26" si="2">D11+G11+J11+M11</f>
        <v>0</v>
      </c>
      <c r="Q11" s="47">
        <f t="shared" ref="Q11:Q26" si="3">SUM(O11:P11)</f>
        <v>35</v>
      </c>
    </row>
    <row r="12" spans="1:17" ht="16.5" x14ac:dyDescent="0.3">
      <c r="A12" s="9">
        <v>5</v>
      </c>
      <c r="B12" s="10" t="s">
        <v>8</v>
      </c>
      <c r="C12" s="46">
        <v>0</v>
      </c>
      <c r="D12" s="46">
        <v>0</v>
      </c>
      <c r="E12" s="34">
        <f t="shared" si="0"/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23"/>
      <c r="M12" s="46">
        <v>0</v>
      </c>
      <c r="N12" s="34">
        <f t="shared" ref="N12:N27" si="4">SUM(L12:M12)</f>
        <v>0</v>
      </c>
      <c r="O12" s="51">
        <f t="shared" si="1"/>
        <v>0</v>
      </c>
      <c r="P12" s="51">
        <f t="shared" si="2"/>
        <v>0</v>
      </c>
      <c r="Q12" s="47">
        <f t="shared" si="3"/>
        <v>0</v>
      </c>
    </row>
    <row r="13" spans="1:17" ht="16.5" x14ac:dyDescent="0.3">
      <c r="A13" s="9">
        <v>6</v>
      </c>
      <c r="B13" s="10" t="s">
        <v>9</v>
      </c>
      <c r="C13" s="46">
        <v>0</v>
      </c>
      <c r="D13" s="46">
        <v>0</v>
      </c>
      <c r="E13" s="34">
        <f t="shared" si="0"/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23">
        <v>0</v>
      </c>
      <c r="M13" s="46">
        <v>0</v>
      </c>
      <c r="N13" s="34">
        <f t="shared" si="4"/>
        <v>0</v>
      </c>
      <c r="O13" s="51">
        <f t="shared" si="1"/>
        <v>0</v>
      </c>
      <c r="P13" s="51">
        <f t="shared" si="2"/>
        <v>0</v>
      </c>
      <c r="Q13" s="47">
        <f t="shared" si="3"/>
        <v>0</v>
      </c>
    </row>
    <row r="14" spans="1:17" ht="16.5" x14ac:dyDescent="0.3">
      <c r="A14" s="9">
        <v>8</v>
      </c>
      <c r="B14" s="10" t="s">
        <v>10</v>
      </c>
      <c r="C14" s="46">
        <v>0</v>
      </c>
      <c r="D14" s="46">
        <v>0</v>
      </c>
      <c r="E14" s="34">
        <f t="shared" si="0"/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23">
        <v>25</v>
      </c>
      <c r="M14" s="23">
        <v>0</v>
      </c>
      <c r="N14" s="34">
        <f t="shared" si="4"/>
        <v>25</v>
      </c>
      <c r="O14" s="51">
        <f t="shared" si="1"/>
        <v>25</v>
      </c>
      <c r="P14" s="51">
        <f t="shared" si="2"/>
        <v>0</v>
      </c>
      <c r="Q14" s="47">
        <f t="shared" si="3"/>
        <v>25</v>
      </c>
    </row>
    <row r="15" spans="1:17" ht="16.5" x14ac:dyDescent="0.3">
      <c r="A15" s="9">
        <v>9</v>
      </c>
      <c r="B15" s="10" t="s">
        <v>11</v>
      </c>
      <c r="C15" s="46">
        <v>0</v>
      </c>
      <c r="D15" s="46">
        <v>0</v>
      </c>
      <c r="E15" s="34">
        <f t="shared" si="0"/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23">
        <v>0</v>
      </c>
      <c r="M15" s="46">
        <v>0</v>
      </c>
      <c r="N15" s="34">
        <f t="shared" si="4"/>
        <v>0</v>
      </c>
      <c r="O15" s="51">
        <f t="shared" si="1"/>
        <v>0</v>
      </c>
      <c r="P15" s="51">
        <f t="shared" si="2"/>
        <v>0</v>
      </c>
      <c r="Q15" s="47">
        <f t="shared" si="3"/>
        <v>0</v>
      </c>
    </row>
    <row r="16" spans="1:17" ht="16.5" x14ac:dyDescent="0.3">
      <c r="A16" s="9">
        <v>10</v>
      </c>
      <c r="B16" s="10" t="s">
        <v>12</v>
      </c>
      <c r="C16" s="46">
        <v>0</v>
      </c>
      <c r="D16" s="46">
        <v>0</v>
      </c>
      <c r="E16" s="34">
        <f t="shared" si="0"/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23"/>
      <c r="M16" s="46">
        <v>0</v>
      </c>
      <c r="N16" s="34">
        <f t="shared" si="4"/>
        <v>0</v>
      </c>
      <c r="O16" s="51">
        <f t="shared" si="1"/>
        <v>0</v>
      </c>
      <c r="P16" s="51">
        <f t="shared" si="2"/>
        <v>0</v>
      </c>
      <c r="Q16" s="47">
        <f t="shared" si="3"/>
        <v>0</v>
      </c>
    </row>
    <row r="17" spans="1:17" ht="16.5" x14ac:dyDescent="0.3">
      <c r="A17" s="9">
        <v>11</v>
      </c>
      <c r="B17" s="10" t="s">
        <v>13</v>
      </c>
      <c r="C17" s="46">
        <v>0</v>
      </c>
      <c r="D17" s="46">
        <v>0</v>
      </c>
      <c r="E17" s="34">
        <f t="shared" si="0"/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23">
        <v>125</v>
      </c>
      <c r="M17" s="46">
        <v>0</v>
      </c>
      <c r="N17" s="34">
        <v>125</v>
      </c>
      <c r="O17" s="51">
        <f t="shared" si="1"/>
        <v>125</v>
      </c>
      <c r="P17" s="51">
        <f t="shared" si="2"/>
        <v>0</v>
      </c>
      <c r="Q17" s="47">
        <f t="shared" si="3"/>
        <v>125</v>
      </c>
    </row>
    <row r="18" spans="1:17" ht="16.5" x14ac:dyDescent="0.3">
      <c r="A18" s="9">
        <v>12</v>
      </c>
      <c r="B18" s="10" t="s">
        <v>14</v>
      </c>
      <c r="C18" s="46">
        <v>0</v>
      </c>
      <c r="D18" s="46">
        <v>0</v>
      </c>
      <c r="E18" s="34">
        <f t="shared" si="0"/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23"/>
      <c r="M18" s="46">
        <v>0</v>
      </c>
      <c r="N18" s="34">
        <f t="shared" si="4"/>
        <v>0</v>
      </c>
      <c r="O18" s="51">
        <f t="shared" si="1"/>
        <v>0</v>
      </c>
      <c r="P18" s="51">
        <f t="shared" si="2"/>
        <v>0</v>
      </c>
      <c r="Q18" s="47">
        <f t="shared" si="3"/>
        <v>0</v>
      </c>
    </row>
    <row r="19" spans="1:17" ht="16.5" x14ac:dyDescent="0.3">
      <c r="A19" s="9">
        <v>14</v>
      </c>
      <c r="B19" s="10" t="s">
        <v>15</v>
      </c>
      <c r="C19" s="46">
        <v>0</v>
      </c>
      <c r="D19" s="46">
        <v>0</v>
      </c>
      <c r="E19" s="34">
        <f t="shared" si="0"/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23"/>
      <c r="M19" s="46">
        <v>0</v>
      </c>
      <c r="N19" s="34">
        <f t="shared" si="4"/>
        <v>0</v>
      </c>
      <c r="O19" s="51">
        <f t="shared" si="1"/>
        <v>0</v>
      </c>
      <c r="P19" s="51">
        <f t="shared" si="2"/>
        <v>0</v>
      </c>
      <c r="Q19" s="47">
        <f t="shared" si="3"/>
        <v>0</v>
      </c>
    </row>
    <row r="20" spans="1:17" ht="16.5" x14ac:dyDescent="0.3">
      <c r="A20" s="9">
        <v>15</v>
      </c>
      <c r="B20" s="10" t="s">
        <v>16</v>
      </c>
      <c r="C20" s="46">
        <v>0</v>
      </c>
      <c r="D20" s="46">
        <v>0</v>
      </c>
      <c r="E20" s="34">
        <f t="shared" si="0"/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23"/>
      <c r="M20" s="46">
        <v>0</v>
      </c>
      <c r="N20" s="34">
        <f t="shared" si="4"/>
        <v>0</v>
      </c>
      <c r="O20" s="51">
        <f t="shared" si="1"/>
        <v>0</v>
      </c>
      <c r="P20" s="51">
        <f t="shared" si="2"/>
        <v>0</v>
      </c>
      <c r="Q20" s="47">
        <f t="shared" si="3"/>
        <v>0</v>
      </c>
    </row>
    <row r="21" spans="1:17" ht="16.5" x14ac:dyDescent="0.3">
      <c r="A21" s="9">
        <v>17</v>
      </c>
      <c r="B21" s="10" t="s">
        <v>17</v>
      </c>
      <c r="C21" s="46">
        <v>0</v>
      </c>
      <c r="D21" s="46">
        <v>0</v>
      </c>
      <c r="E21" s="34">
        <f t="shared" si="0"/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23">
        <v>95</v>
      </c>
      <c r="M21" s="23">
        <v>24</v>
      </c>
      <c r="N21" s="34">
        <f t="shared" si="4"/>
        <v>119</v>
      </c>
      <c r="O21" s="51">
        <f t="shared" si="1"/>
        <v>95</v>
      </c>
      <c r="P21" s="51">
        <f t="shared" si="2"/>
        <v>24</v>
      </c>
      <c r="Q21" s="47">
        <f t="shared" si="3"/>
        <v>119</v>
      </c>
    </row>
    <row r="22" spans="1:17" ht="16.5" x14ac:dyDescent="0.3">
      <c r="A22" s="9">
        <v>20</v>
      </c>
      <c r="B22" s="10" t="s">
        <v>18</v>
      </c>
      <c r="C22" s="46">
        <v>0</v>
      </c>
      <c r="D22" s="46">
        <v>0</v>
      </c>
      <c r="E22" s="34">
        <f t="shared" si="0"/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23">
        <v>0</v>
      </c>
      <c r="M22" s="46">
        <v>0</v>
      </c>
      <c r="N22" s="34">
        <f t="shared" si="4"/>
        <v>0</v>
      </c>
      <c r="O22" s="51">
        <f t="shared" si="1"/>
        <v>0</v>
      </c>
      <c r="P22" s="51">
        <f t="shared" si="2"/>
        <v>0</v>
      </c>
      <c r="Q22" s="47">
        <f t="shared" si="3"/>
        <v>0</v>
      </c>
    </row>
    <row r="23" spans="1:17" ht="16.5" x14ac:dyDescent="0.3">
      <c r="A23" s="9">
        <v>22</v>
      </c>
      <c r="B23" s="10" t="s">
        <v>19</v>
      </c>
      <c r="C23" s="23">
        <v>1</v>
      </c>
      <c r="D23" s="23">
        <v>1</v>
      </c>
      <c r="E23" s="34">
        <f t="shared" si="0"/>
        <v>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23">
        <v>105</v>
      </c>
      <c r="M23" s="23">
        <v>48</v>
      </c>
      <c r="N23" s="34">
        <f t="shared" si="4"/>
        <v>153</v>
      </c>
      <c r="O23" s="51">
        <f t="shared" si="1"/>
        <v>106</v>
      </c>
      <c r="P23" s="51">
        <f t="shared" si="2"/>
        <v>49</v>
      </c>
      <c r="Q23" s="47">
        <f t="shared" si="3"/>
        <v>155</v>
      </c>
    </row>
    <row r="24" spans="1:17" ht="16.5" x14ac:dyDescent="0.3">
      <c r="A24" s="9">
        <v>25</v>
      </c>
      <c r="B24" s="10" t="s">
        <v>20</v>
      </c>
      <c r="C24" s="23">
        <v>0</v>
      </c>
      <c r="D24" s="23">
        <v>0</v>
      </c>
      <c r="E24" s="34">
        <f t="shared" si="0"/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23">
        <v>35</v>
      </c>
      <c r="M24" s="23">
        <v>17</v>
      </c>
      <c r="N24" s="34">
        <f t="shared" si="4"/>
        <v>52</v>
      </c>
      <c r="O24" s="51">
        <f t="shared" si="1"/>
        <v>35</v>
      </c>
      <c r="P24" s="51">
        <f t="shared" si="2"/>
        <v>17</v>
      </c>
      <c r="Q24" s="47">
        <f t="shared" si="3"/>
        <v>52</v>
      </c>
    </row>
    <row r="25" spans="1:17" ht="18" customHeight="1" x14ac:dyDescent="0.3">
      <c r="A25" s="9">
        <v>26</v>
      </c>
      <c r="B25" s="10" t="s">
        <v>21</v>
      </c>
      <c r="C25" s="46">
        <v>26</v>
      </c>
      <c r="D25" s="46">
        <v>34</v>
      </c>
      <c r="E25" s="34">
        <f t="shared" si="0"/>
        <v>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23">
        <v>22</v>
      </c>
      <c r="M25" s="23">
        <v>13</v>
      </c>
      <c r="N25" s="34">
        <f t="shared" si="4"/>
        <v>35</v>
      </c>
      <c r="O25" s="51">
        <f t="shared" si="1"/>
        <v>48</v>
      </c>
      <c r="P25" s="51">
        <f t="shared" si="2"/>
        <v>47</v>
      </c>
      <c r="Q25" s="47">
        <f t="shared" si="3"/>
        <v>95</v>
      </c>
    </row>
    <row r="26" spans="1:17" ht="16.5" x14ac:dyDescent="0.3">
      <c r="A26" s="9">
        <v>27</v>
      </c>
      <c r="B26" s="10" t="s">
        <v>22</v>
      </c>
      <c r="C26" s="46">
        <v>0</v>
      </c>
      <c r="D26" s="46">
        <v>0</v>
      </c>
      <c r="E26" s="34">
        <f t="shared" si="0"/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23">
        <v>8</v>
      </c>
      <c r="M26" s="23">
        <v>17</v>
      </c>
      <c r="N26" s="34">
        <f t="shared" si="4"/>
        <v>25</v>
      </c>
      <c r="O26" s="51">
        <f t="shared" si="1"/>
        <v>8</v>
      </c>
      <c r="P26" s="51">
        <f t="shared" si="2"/>
        <v>17</v>
      </c>
      <c r="Q26" s="47">
        <f t="shared" si="3"/>
        <v>25</v>
      </c>
    </row>
    <row r="27" spans="1:17" ht="16.5" x14ac:dyDescent="0.3">
      <c r="A27" s="16"/>
      <c r="B27" s="16"/>
      <c r="C27" s="23">
        <f>SUM(C10:C26)</f>
        <v>42</v>
      </c>
      <c r="D27" s="23">
        <f t="shared" ref="D27:M27" si="5">SUM(D10:D26)</f>
        <v>35</v>
      </c>
      <c r="E27" s="23">
        <f t="shared" si="5"/>
        <v>77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>SUM(I10:I26)</f>
        <v>0</v>
      </c>
      <c r="J27" s="23">
        <f t="shared" si="5"/>
        <v>0</v>
      </c>
      <c r="K27" s="23">
        <f t="shared" si="5"/>
        <v>0</v>
      </c>
      <c r="L27" s="23">
        <f>SUM(L10:L26)</f>
        <v>935</v>
      </c>
      <c r="M27" s="23">
        <f t="shared" si="5"/>
        <v>119</v>
      </c>
      <c r="N27" s="34">
        <f t="shared" si="4"/>
        <v>1054</v>
      </c>
      <c r="O27" s="34">
        <f>C27+F27+I27+L27</f>
        <v>977</v>
      </c>
      <c r="P27" s="34">
        <f>D27+G27+J27+M27</f>
        <v>154</v>
      </c>
      <c r="Q27" s="47">
        <f>SUM(O27:P27)</f>
        <v>1131</v>
      </c>
    </row>
    <row r="28" spans="1:17" x14ac:dyDescent="0.3">
      <c r="P28" s="13" t="s">
        <v>152</v>
      </c>
    </row>
  </sheetData>
  <mergeCells count="24">
    <mergeCell ref="F5:H5"/>
    <mergeCell ref="I5:K5"/>
    <mergeCell ref="L5:N5"/>
    <mergeCell ref="O5:Q5"/>
    <mergeCell ref="N6:N7"/>
    <mergeCell ref="O6:O7"/>
    <mergeCell ref="P6:P7"/>
    <mergeCell ref="Q6:Q7"/>
    <mergeCell ref="A1:Q3"/>
    <mergeCell ref="L6:L7"/>
    <mergeCell ref="M6:M7"/>
    <mergeCell ref="A4:A8"/>
    <mergeCell ref="B4:B8"/>
    <mergeCell ref="E6:E7"/>
    <mergeCell ref="H6:H7"/>
    <mergeCell ref="K6:K7"/>
    <mergeCell ref="C6:C7"/>
    <mergeCell ref="D6:D7"/>
    <mergeCell ref="F6:F7"/>
    <mergeCell ref="G6:G7"/>
    <mergeCell ref="I6:I7"/>
    <mergeCell ref="J6:J7"/>
    <mergeCell ref="C4:Q4"/>
    <mergeCell ref="C5:E5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4" zoomScale="85" zoomScaleNormal="85" zoomScaleSheetLayoutView="85" workbookViewId="0">
      <selection activeCell="L14" sqref="L14"/>
    </sheetView>
  </sheetViews>
  <sheetFormatPr defaultRowHeight="15.75" x14ac:dyDescent="0.3"/>
  <cols>
    <col min="1" max="1" width="9.28515625" style="13" bestFit="1" customWidth="1"/>
    <col min="2" max="2" width="39.28515625" style="13" customWidth="1"/>
    <col min="3" max="3" width="13.42578125" style="13" customWidth="1"/>
    <col min="4" max="4" width="10.140625" style="13" customWidth="1"/>
    <col min="5" max="5" width="10.42578125" style="13" bestFit="1" customWidth="1"/>
    <col min="6" max="6" width="9.28515625" style="13" bestFit="1" customWidth="1"/>
    <col min="7" max="7" width="10.85546875" style="13" customWidth="1"/>
    <col min="8" max="8" width="10" style="13" customWidth="1"/>
    <col min="9" max="9" width="9.42578125" style="13" customWidth="1"/>
    <col min="10" max="10" width="9.7109375" style="13" bestFit="1" customWidth="1"/>
    <col min="11" max="12" width="14.28515625" style="13" customWidth="1"/>
    <col min="13" max="13" width="12.28515625" style="13" customWidth="1"/>
    <col min="14" max="15" width="11.7109375" style="13" customWidth="1"/>
    <col min="16" max="16384" width="9.140625" style="13"/>
  </cols>
  <sheetData>
    <row r="1" spans="1:15" x14ac:dyDescent="0.3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6.5" x14ac:dyDescent="0.3">
      <c r="A4" s="73" t="s">
        <v>61</v>
      </c>
      <c r="B4" s="73" t="s">
        <v>74</v>
      </c>
      <c r="C4" s="53" t="s">
        <v>90</v>
      </c>
      <c r="D4" s="53"/>
      <c r="E4" s="53"/>
      <c r="F4" s="53"/>
      <c r="G4" s="53"/>
      <c r="H4" s="53"/>
      <c r="I4" s="53"/>
      <c r="J4" s="53"/>
      <c r="K4" s="53" t="s">
        <v>91</v>
      </c>
      <c r="L4" s="53"/>
      <c r="M4" s="53" t="s">
        <v>92</v>
      </c>
      <c r="N4" s="53"/>
      <c r="O4" s="53"/>
    </row>
    <row r="5" spans="1:15" ht="14.25" customHeight="1" x14ac:dyDescent="0.3">
      <c r="A5" s="74"/>
      <c r="B5" s="74"/>
      <c r="C5" s="53" t="s">
        <v>93</v>
      </c>
      <c r="D5" s="53"/>
      <c r="E5" s="53"/>
      <c r="F5" s="53" t="s">
        <v>94</v>
      </c>
      <c r="G5" s="53"/>
      <c r="H5" s="53"/>
      <c r="I5" s="53"/>
      <c r="J5" s="86" t="s">
        <v>95</v>
      </c>
      <c r="K5" s="53" t="s">
        <v>96</v>
      </c>
      <c r="L5" s="70" t="s">
        <v>132</v>
      </c>
      <c r="M5" s="53" t="s">
        <v>130</v>
      </c>
      <c r="N5" s="53" t="s">
        <v>131</v>
      </c>
      <c r="O5" s="53" t="s">
        <v>97</v>
      </c>
    </row>
    <row r="6" spans="1:15" ht="68.25" customHeight="1" x14ac:dyDescent="0.3">
      <c r="A6" s="74"/>
      <c r="B6" s="74"/>
      <c r="C6" s="34" t="s">
        <v>123</v>
      </c>
      <c r="D6" s="34" t="s">
        <v>98</v>
      </c>
      <c r="E6" s="34" t="s">
        <v>27</v>
      </c>
      <c r="F6" s="34" t="s">
        <v>99</v>
      </c>
      <c r="G6" s="34" t="s">
        <v>100</v>
      </c>
      <c r="H6" s="34" t="s">
        <v>101</v>
      </c>
      <c r="I6" s="34" t="s">
        <v>27</v>
      </c>
      <c r="J6" s="65"/>
      <c r="K6" s="53"/>
      <c r="L6" s="72"/>
      <c r="M6" s="53"/>
      <c r="N6" s="53"/>
      <c r="O6" s="53"/>
    </row>
    <row r="7" spans="1:15" ht="16.5" x14ac:dyDescent="0.3">
      <c r="A7" s="74"/>
      <c r="B7" s="74"/>
      <c r="C7" s="22">
        <v>76</v>
      </c>
      <c r="D7" s="1">
        <v>77</v>
      </c>
      <c r="E7" s="1">
        <v>78</v>
      </c>
      <c r="F7" s="1">
        <v>79</v>
      </c>
      <c r="G7" s="1">
        <v>80</v>
      </c>
      <c r="H7" s="1">
        <v>81</v>
      </c>
      <c r="I7" s="1">
        <v>82</v>
      </c>
      <c r="J7" s="1">
        <v>83</v>
      </c>
      <c r="K7" s="1">
        <v>84</v>
      </c>
      <c r="L7" s="1">
        <v>85</v>
      </c>
      <c r="M7" s="1">
        <v>86</v>
      </c>
      <c r="N7" s="1">
        <v>87</v>
      </c>
      <c r="O7" s="1">
        <v>88</v>
      </c>
    </row>
    <row r="8" spans="1:15" ht="16.5" x14ac:dyDescent="0.3">
      <c r="A8" s="49"/>
      <c r="B8" s="49" t="s">
        <v>122</v>
      </c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x14ac:dyDescent="0.3">
      <c r="A9" s="49"/>
      <c r="B9" s="49"/>
      <c r="C9" s="2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A10" s="38">
        <v>2</v>
      </c>
      <c r="B10" s="50" t="s">
        <v>6</v>
      </c>
      <c r="C10" s="16"/>
      <c r="D10" s="16">
        <v>2675000</v>
      </c>
      <c r="E10" s="16">
        <f>C10+D10</f>
        <v>2675000</v>
      </c>
      <c r="F10" s="16">
        <v>695000</v>
      </c>
      <c r="G10" s="16">
        <v>0</v>
      </c>
      <c r="H10" s="16">
        <v>1775000</v>
      </c>
      <c r="I10" s="16">
        <f>SUM(F10:H10)</f>
        <v>2470000</v>
      </c>
      <c r="J10" s="16">
        <f>E10-I10</f>
        <v>205000</v>
      </c>
      <c r="K10" s="16">
        <v>0</v>
      </c>
      <c r="L10" s="16">
        <v>0</v>
      </c>
      <c r="M10" s="23">
        <v>0</v>
      </c>
      <c r="N10" s="16">
        <v>0</v>
      </c>
      <c r="O10" s="16">
        <v>0</v>
      </c>
    </row>
    <row r="11" spans="1:15" ht="16.5" x14ac:dyDescent="0.3">
      <c r="A11" s="9">
        <v>3</v>
      </c>
      <c r="B11" s="10" t="s">
        <v>7</v>
      </c>
      <c r="C11" s="23">
        <v>0</v>
      </c>
      <c r="D11" s="23">
        <v>0</v>
      </c>
      <c r="E11" s="16">
        <f t="shared" ref="E11:E26" si="0">C11+D11</f>
        <v>0</v>
      </c>
      <c r="F11" s="23">
        <f t="shared" ref="F11" si="1">SUM(D11:E11)</f>
        <v>0</v>
      </c>
      <c r="G11" s="23">
        <v>0</v>
      </c>
      <c r="H11" s="23">
        <v>0</v>
      </c>
      <c r="I11" s="16">
        <f t="shared" ref="I11:I27" si="2">SUM(F11:H11)</f>
        <v>0</v>
      </c>
      <c r="J11" s="16">
        <f t="shared" ref="J11:J27" si="3">E11-I11</f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16.5" x14ac:dyDescent="0.3">
      <c r="A12" s="9">
        <v>5</v>
      </c>
      <c r="B12" s="10" t="s">
        <v>8</v>
      </c>
      <c r="C12" s="23">
        <v>0</v>
      </c>
      <c r="D12" s="23">
        <v>0</v>
      </c>
      <c r="E12" s="16">
        <f t="shared" si="0"/>
        <v>0</v>
      </c>
      <c r="F12" s="23">
        <f t="shared" ref="F12:F20" si="4">SUM(D12:E12)</f>
        <v>0</v>
      </c>
      <c r="G12" s="23">
        <v>0</v>
      </c>
      <c r="H12" s="23">
        <v>0</v>
      </c>
      <c r="I12" s="16">
        <f t="shared" si="2"/>
        <v>0</v>
      </c>
      <c r="J12" s="16">
        <f t="shared" si="3"/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ht="16.5" x14ac:dyDescent="0.3">
      <c r="A13" s="9">
        <v>6</v>
      </c>
      <c r="B13" s="10" t="s">
        <v>9</v>
      </c>
      <c r="C13" s="23">
        <v>0</v>
      </c>
      <c r="D13" s="23">
        <v>0</v>
      </c>
      <c r="E13" s="16">
        <f t="shared" si="0"/>
        <v>0</v>
      </c>
      <c r="F13" s="23">
        <f t="shared" si="4"/>
        <v>0</v>
      </c>
      <c r="G13" s="23">
        <v>0</v>
      </c>
      <c r="H13" s="23">
        <v>0</v>
      </c>
      <c r="I13" s="16">
        <f t="shared" si="2"/>
        <v>0</v>
      </c>
      <c r="J13" s="16">
        <f t="shared" si="3"/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ht="16.5" x14ac:dyDescent="0.3">
      <c r="A14" s="9">
        <v>8</v>
      </c>
      <c r="B14" s="10" t="s">
        <v>10</v>
      </c>
      <c r="C14" s="23">
        <v>0</v>
      </c>
      <c r="D14" s="23">
        <v>8425</v>
      </c>
      <c r="E14" s="16">
        <f t="shared" si="0"/>
        <v>8425</v>
      </c>
      <c r="F14" s="23">
        <v>0</v>
      </c>
      <c r="G14" s="23">
        <v>0</v>
      </c>
      <c r="H14" s="23">
        <v>7872</v>
      </c>
      <c r="I14" s="16">
        <f t="shared" si="2"/>
        <v>7872</v>
      </c>
      <c r="J14" s="16">
        <f t="shared" si="3"/>
        <v>553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ht="16.5" x14ac:dyDescent="0.3">
      <c r="A15" s="9">
        <v>9</v>
      </c>
      <c r="B15" s="10" t="s">
        <v>11</v>
      </c>
      <c r="C15" s="23">
        <v>0</v>
      </c>
      <c r="D15" s="23"/>
      <c r="E15" s="16">
        <f t="shared" si="0"/>
        <v>0</v>
      </c>
      <c r="F15" s="23">
        <f t="shared" si="4"/>
        <v>0</v>
      </c>
      <c r="G15" s="23">
        <v>0</v>
      </c>
      <c r="H15" s="23">
        <v>0</v>
      </c>
      <c r="I15" s="16">
        <f t="shared" si="2"/>
        <v>0</v>
      </c>
      <c r="J15" s="16">
        <f t="shared" si="3"/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ht="16.5" x14ac:dyDescent="0.3">
      <c r="A16" s="9">
        <v>10</v>
      </c>
      <c r="B16" s="10" t="s">
        <v>12</v>
      </c>
      <c r="C16" s="23">
        <v>0</v>
      </c>
      <c r="D16" s="23">
        <v>0</v>
      </c>
      <c r="E16" s="16">
        <f t="shared" si="0"/>
        <v>0</v>
      </c>
      <c r="F16" s="23">
        <f t="shared" si="4"/>
        <v>0</v>
      </c>
      <c r="G16" s="23">
        <v>0</v>
      </c>
      <c r="H16" s="23">
        <v>0</v>
      </c>
      <c r="I16" s="16">
        <f t="shared" si="2"/>
        <v>0</v>
      </c>
      <c r="J16" s="16">
        <f t="shared" si="3"/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ht="16.5" x14ac:dyDescent="0.3">
      <c r="A17" s="9">
        <v>11</v>
      </c>
      <c r="B17" s="10" t="s">
        <v>13</v>
      </c>
      <c r="C17" s="23">
        <v>0</v>
      </c>
      <c r="D17" s="23">
        <v>0</v>
      </c>
      <c r="E17" s="16">
        <f t="shared" si="0"/>
        <v>0</v>
      </c>
      <c r="F17" s="23">
        <f t="shared" si="4"/>
        <v>0</v>
      </c>
      <c r="G17" s="23">
        <v>0</v>
      </c>
      <c r="H17" s="23">
        <v>0</v>
      </c>
      <c r="I17" s="16">
        <f t="shared" si="2"/>
        <v>0</v>
      </c>
      <c r="J17" s="16">
        <f t="shared" si="3"/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16.5" x14ac:dyDescent="0.3">
      <c r="A18" s="9">
        <v>12</v>
      </c>
      <c r="B18" s="10" t="s">
        <v>14</v>
      </c>
      <c r="C18" s="23">
        <v>0</v>
      </c>
      <c r="D18" s="23">
        <v>0</v>
      </c>
      <c r="E18" s="16">
        <f t="shared" si="0"/>
        <v>0</v>
      </c>
      <c r="F18" s="23">
        <f t="shared" si="4"/>
        <v>0</v>
      </c>
      <c r="G18" s="23">
        <v>0</v>
      </c>
      <c r="H18" s="23">
        <v>0</v>
      </c>
      <c r="I18" s="16">
        <f t="shared" si="2"/>
        <v>0</v>
      </c>
      <c r="J18" s="16">
        <f t="shared" si="3"/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16.5" x14ac:dyDescent="0.3">
      <c r="A19" s="9">
        <v>14</v>
      </c>
      <c r="B19" s="10" t="s">
        <v>15</v>
      </c>
      <c r="C19" s="23">
        <v>0</v>
      </c>
      <c r="D19" s="23">
        <v>0</v>
      </c>
      <c r="E19" s="16">
        <f t="shared" si="0"/>
        <v>0</v>
      </c>
      <c r="F19" s="23">
        <f t="shared" si="4"/>
        <v>0</v>
      </c>
      <c r="G19" s="23">
        <v>0</v>
      </c>
      <c r="H19" s="23">
        <v>0</v>
      </c>
      <c r="I19" s="16">
        <f t="shared" si="2"/>
        <v>0</v>
      </c>
      <c r="J19" s="16">
        <f t="shared" si="3"/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16.5" x14ac:dyDescent="0.3">
      <c r="A20" s="9">
        <v>15</v>
      </c>
      <c r="B20" s="10" t="s">
        <v>16</v>
      </c>
      <c r="C20" s="23">
        <v>0</v>
      </c>
      <c r="D20" s="23">
        <v>0</v>
      </c>
      <c r="E20" s="16">
        <f t="shared" si="0"/>
        <v>0</v>
      </c>
      <c r="F20" s="23">
        <f t="shared" si="4"/>
        <v>0</v>
      </c>
      <c r="G20" s="23">
        <v>0</v>
      </c>
      <c r="H20" s="23">
        <v>0</v>
      </c>
      <c r="I20" s="16">
        <f t="shared" si="2"/>
        <v>0</v>
      </c>
      <c r="J20" s="16">
        <f t="shared" si="3"/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16.5" x14ac:dyDescent="0.3">
      <c r="A21" s="9">
        <v>17</v>
      </c>
      <c r="B21" s="10" t="s">
        <v>17</v>
      </c>
      <c r="C21" s="23">
        <v>31800</v>
      </c>
      <c r="D21" s="23">
        <v>17870</v>
      </c>
      <c r="E21" s="16">
        <f t="shared" si="0"/>
        <v>49670</v>
      </c>
      <c r="F21" s="23">
        <v>48000</v>
      </c>
      <c r="G21" s="23">
        <v>0</v>
      </c>
      <c r="H21" s="23">
        <v>7975</v>
      </c>
      <c r="I21" s="16">
        <f t="shared" si="2"/>
        <v>55975</v>
      </c>
      <c r="J21" s="16">
        <f t="shared" si="3"/>
        <v>-6305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ht="16.5" x14ac:dyDescent="0.3">
      <c r="A22" s="9">
        <v>20</v>
      </c>
      <c r="B22" s="10" t="s">
        <v>18</v>
      </c>
      <c r="C22" s="23">
        <v>0</v>
      </c>
      <c r="D22" s="23">
        <v>0</v>
      </c>
      <c r="E22" s="16">
        <f t="shared" si="0"/>
        <v>0</v>
      </c>
      <c r="F22" s="13">
        <v>0</v>
      </c>
      <c r="G22" s="23">
        <v>0</v>
      </c>
      <c r="H22" s="13">
        <v>0</v>
      </c>
      <c r="I22" s="16">
        <f t="shared" si="2"/>
        <v>0</v>
      </c>
      <c r="J22" s="16">
        <f t="shared" si="3"/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ht="16.5" x14ac:dyDescent="0.3">
      <c r="A23" s="9">
        <v>22</v>
      </c>
      <c r="B23" s="10" t="s">
        <v>19</v>
      </c>
      <c r="C23" s="23">
        <v>53400</v>
      </c>
      <c r="D23" s="23">
        <v>36120</v>
      </c>
      <c r="E23" s="16">
        <f t="shared" si="0"/>
        <v>89520</v>
      </c>
      <c r="F23" s="23">
        <v>96000</v>
      </c>
      <c r="G23" s="23">
        <v>0</v>
      </c>
      <c r="H23" s="23">
        <v>10500</v>
      </c>
      <c r="I23" s="16">
        <f t="shared" si="2"/>
        <v>106500</v>
      </c>
      <c r="J23" s="16">
        <f t="shared" si="3"/>
        <v>-16980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1:15" ht="16.5" x14ac:dyDescent="0.3">
      <c r="A24" s="9">
        <v>25</v>
      </c>
      <c r="B24" s="10" t="s">
        <v>20</v>
      </c>
      <c r="C24" s="23">
        <v>72100</v>
      </c>
      <c r="D24" s="23">
        <v>52810</v>
      </c>
      <c r="E24" s="16">
        <f t="shared" si="0"/>
        <v>124910</v>
      </c>
      <c r="F24" s="23">
        <v>288000</v>
      </c>
      <c r="G24" s="23">
        <v>0</v>
      </c>
      <c r="H24" s="23">
        <v>17872</v>
      </c>
      <c r="I24" s="16">
        <f t="shared" si="2"/>
        <v>305872</v>
      </c>
      <c r="J24" s="16">
        <f t="shared" si="3"/>
        <v>-180962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1:15" ht="16.5" x14ac:dyDescent="0.3">
      <c r="A25" s="9">
        <v>26</v>
      </c>
      <c r="B25" s="10" t="s">
        <v>21</v>
      </c>
      <c r="C25" s="23">
        <v>0</v>
      </c>
      <c r="D25" s="23">
        <v>0</v>
      </c>
      <c r="E25" s="16">
        <f t="shared" si="0"/>
        <v>0</v>
      </c>
      <c r="F25" s="23">
        <v>0</v>
      </c>
      <c r="G25" s="23">
        <v>0</v>
      </c>
      <c r="H25" s="23">
        <v>0</v>
      </c>
      <c r="I25" s="16">
        <f t="shared" si="2"/>
        <v>0</v>
      </c>
      <c r="J25" s="16">
        <f t="shared" si="3"/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1:15" ht="16.5" x14ac:dyDescent="0.3">
      <c r="A26" s="9">
        <v>27</v>
      </c>
      <c r="B26" s="10" t="s">
        <v>22</v>
      </c>
      <c r="C26" s="23">
        <v>0</v>
      </c>
      <c r="D26" s="23">
        <v>0</v>
      </c>
      <c r="E26" s="16">
        <f t="shared" si="0"/>
        <v>0</v>
      </c>
      <c r="F26" s="23">
        <v>0</v>
      </c>
      <c r="G26" s="23">
        <v>0</v>
      </c>
      <c r="H26" s="23">
        <v>0</v>
      </c>
      <c r="I26" s="16">
        <f t="shared" si="2"/>
        <v>0</v>
      </c>
      <c r="J26" s="16">
        <f t="shared" si="3"/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x14ac:dyDescent="0.3">
      <c r="A27" s="16"/>
      <c r="B27" s="16"/>
      <c r="C27" s="23">
        <f>SUM(C10:C26)</f>
        <v>157300</v>
      </c>
      <c r="D27" s="23">
        <f>SUM(D11:D26)</f>
        <v>115225</v>
      </c>
      <c r="E27" s="23">
        <f>SUM(C27:D27)</f>
        <v>272525</v>
      </c>
      <c r="F27" s="23">
        <f>SUM(F11:F26)</f>
        <v>432000</v>
      </c>
      <c r="G27" s="23">
        <v>0</v>
      </c>
      <c r="H27" s="23">
        <f>SUM(H11:H26)</f>
        <v>44219</v>
      </c>
      <c r="I27" s="16">
        <f>SUM(F27:H27)</f>
        <v>476219</v>
      </c>
      <c r="J27" s="16">
        <f t="shared" si="3"/>
        <v>-203694</v>
      </c>
      <c r="K27" s="23">
        <f>SUM(K11:K26)</f>
        <v>0</v>
      </c>
      <c r="L27" s="23">
        <f>SUM(L11:L26)</f>
        <v>0</v>
      </c>
      <c r="M27" s="23">
        <f>SUM(M10:M26)</f>
        <v>0</v>
      </c>
      <c r="N27" s="23">
        <v>0</v>
      </c>
      <c r="O27" s="23">
        <v>0</v>
      </c>
    </row>
  </sheetData>
  <mergeCells count="14">
    <mergeCell ref="O5:O6"/>
    <mergeCell ref="A4:A7"/>
    <mergeCell ref="B4:B7"/>
    <mergeCell ref="A1:O3"/>
    <mergeCell ref="C4:J4"/>
    <mergeCell ref="K4:L4"/>
    <mergeCell ref="M4:O4"/>
    <mergeCell ref="C5:E5"/>
    <mergeCell ref="F5:I5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7" zoomScale="85" zoomScaleNormal="85" zoomScaleSheetLayoutView="85" workbookViewId="0">
      <selection activeCell="T25" sqref="T25"/>
    </sheetView>
  </sheetViews>
  <sheetFormatPr defaultRowHeight="15.75" x14ac:dyDescent="0.3"/>
  <cols>
    <col min="1" max="1" width="8.5703125" style="13" customWidth="1"/>
    <col min="2" max="2" width="38.5703125" style="13" customWidth="1"/>
    <col min="3" max="3" width="10.140625" style="13" customWidth="1"/>
    <col min="4" max="4" width="10.28515625" style="13" customWidth="1"/>
    <col min="5" max="5" width="11" style="13" customWidth="1"/>
    <col min="6" max="6" width="8.42578125" style="13" customWidth="1"/>
    <col min="7" max="7" width="7.5703125" style="13" customWidth="1"/>
    <col min="8" max="8" width="9.140625" style="13"/>
    <col min="9" max="9" width="8" style="13" customWidth="1"/>
    <col min="10" max="10" width="7.42578125" style="13" customWidth="1"/>
    <col min="11" max="11" width="9.140625" style="13"/>
    <col min="12" max="12" width="8" style="13" customWidth="1"/>
    <col min="13" max="13" width="7.140625" style="13" customWidth="1"/>
    <col min="14" max="14" width="9.140625" style="13"/>
    <col min="15" max="15" width="10.85546875" style="13" customWidth="1"/>
    <col min="16" max="16" width="9.140625" style="13"/>
    <col min="17" max="17" width="11.140625" style="13" customWidth="1"/>
    <col min="18" max="16384" width="9.140625" style="13"/>
  </cols>
  <sheetData>
    <row r="1" spans="1:18" x14ac:dyDescent="0.3">
      <c r="A1" s="78" t="s">
        <v>151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6.5" x14ac:dyDescent="0.3">
      <c r="A4" s="73" t="s">
        <v>61</v>
      </c>
      <c r="B4" s="73" t="s">
        <v>74</v>
      </c>
      <c r="C4" s="53" t="s">
        <v>133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 t="s">
        <v>102</v>
      </c>
    </row>
    <row r="5" spans="1:18" ht="16.5" x14ac:dyDescent="0.3">
      <c r="A5" s="74"/>
      <c r="B5" s="74"/>
      <c r="C5" s="53" t="s">
        <v>103</v>
      </c>
      <c r="D5" s="53"/>
      <c r="E5" s="53"/>
      <c r="F5" s="53" t="s">
        <v>104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22.5" customHeight="1" x14ac:dyDescent="0.3">
      <c r="A6" s="74"/>
      <c r="B6" s="74"/>
      <c r="C6" s="53" t="s">
        <v>112</v>
      </c>
      <c r="D6" s="53" t="s">
        <v>105</v>
      </c>
      <c r="E6" s="70" t="s">
        <v>113</v>
      </c>
      <c r="F6" s="53" t="s">
        <v>106</v>
      </c>
      <c r="G6" s="53"/>
      <c r="H6" s="53"/>
      <c r="I6" s="53" t="s">
        <v>107</v>
      </c>
      <c r="J6" s="53"/>
      <c r="K6" s="53"/>
      <c r="L6" s="53" t="s">
        <v>108</v>
      </c>
      <c r="M6" s="53"/>
      <c r="N6" s="53"/>
      <c r="O6" s="53" t="s">
        <v>109</v>
      </c>
      <c r="P6" s="53"/>
      <c r="Q6" s="53"/>
      <c r="R6" s="53"/>
    </row>
    <row r="7" spans="1:18" ht="16.5" customHeight="1" x14ac:dyDescent="0.3">
      <c r="A7" s="74"/>
      <c r="B7" s="74"/>
      <c r="C7" s="53"/>
      <c r="D7" s="53"/>
      <c r="E7" s="71"/>
      <c r="F7" s="53" t="s">
        <v>110</v>
      </c>
      <c r="G7" s="53" t="s">
        <v>111</v>
      </c>
      <c r="H7" s="70" t="s">
        <v>114</v>
      </c>
      <c r="I7" s="53" t="s">
        <v>110</v>
      </c>
      <c r="J7" s="53" t="s">
        <v>111</v>
      </c>
      <c r="K7" s="70" t="s">
        <v>115</v>
      </c>
      <c r="L7" s="53" t="s">
        <v>110</v>
      </c>
      <c r="M7" s="53" t="s">
        <v>111</v>
      </c>
      <c r="N7" s="70" t="s">
        <v>116</v>
      </c>
      <c r="O7" s="70" t="s">
        <v>119</v>
      </c>
      <c r="P7" s="70" t="s">
        <v>117</v>
      </c>
      <c r="Q7" s="70" t="s">
        <v>118</v>
      </c>
      <c r="R7" s="53"/>
    </row>
    <row r="8" spans="1:18" ht="61.5" customHeight="1" x14ac:dyDescent="0.3">
      <c r="A8" s="74"/>
      <c r="B8" s="74"/>
      <c r="C8" s="53"/>
      <c r="D8" s="53"/>
      <c r="E8" s="72"/>
      <c r="F8" s="53"/>
      <c r="G8" s="53"/>
      <c r="H8" s="72"/>
      <c r="I8" s="53"/>
      <c r="J8" s="53"/>
      <c r="K8" s="72"/>
      <c r="L8" s="53"/>
      <c r="M8" s="53"/>
      <c r="N8" s="72"/>
      <c r="O8" s="72"/>
      <c r="P8" s="72"/>
      <c r="Q8" s="72"/>
      <c r="R8" s="53"/>
    </row>
    <row r="9" spans="1:18" ht="16.5" x14ac:dyDescent="0.3">
      <c r="A9" s="66"/>
      <c r="B9" s="66"/>
      <c r="C9" s="1">
        <v>89</v>
      </c>
      <c r="D9" s="1">
        <v>90</v>
      </c>
      <c r="E9" s="1">
        <v>91</v>
      </c>
      <c r="F9" s="1">
        <v>92</v>
      </c>
      <c r="G9" s="1">
        <v>93</v>
      </c>
      <c r="H9" s="1">
        <v>94</v>
      </c>
      <c r="I9" s="1">
        <v>95</v>
      </c>
      <c r="J9" s="1">
        <v>96</v>
      </c>
      <c r="K9" s="1">
        <v>97</v>
      </c>
      <c r="L9" s="1">
        <v>98</v>
      </c>
      <c r="M9" s="1">
        <v>99</v>
      </c>
      <c r="N9" s="1">
        <v>100</v>
      </c>
      <c r="O9" s="1">
        <v>101</v>
      </c>
      <c r="P9" s="34">
        <v>102</v>
      </c>
      <c r="Q9" s="34">
        <v>103</v>
      </c>
      <c r="R9" s="34">
        <v>104</v>
      </c>
    </row>
    <row r="10" spans="1:18" ht="16.5" x14ac:dyDescent="0.3">
      <c r="A10" s="37"/>
      <c r="B10" s="37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4"/>
      <c r="Q10" s="34"/>
      <c r="R10" s="34"/>
    </row>
    <row r="11" spans="1:18" ht="16.5" x14ac:dyDescent="0.3">
      <c r="A11" s="9">
        <v>2</v>
      </c>
      <c r="B11" s="10" t="s">
        <v>6</v>
      </c>
      <c r="C11" s="34">
        <v>37</v>
      </c>
      <c r="D11" s="34">
        <v>37</v>
      </c>
      <c r="E11" s="34">
        <f>C11-D11</f>
        <v>0</v>
      </c>
      <c r="F11" s="34">
        <v>16100</v>
      </c>
      <c r="G11" s="23">
        <v>0</v>
      </c>
      <c r="H11" s="34">
        <v>16100</v>
      </c>
      <c r="I11" s="34">
        <v>16100</v>
      </c>
      <c r="J11" s="34">
        <v>0</v>
      </c>
      <c r="K11" s="34">
        <f>SUM(I11:J11)</f>
        <v>16100</v>
      </c>
      <c r="L11" s="34">
        <v>0</v>
      </c>
      <c r="M11" s="34">
        <v>0</v>
      </c>
      <c r="N11" s="34">
        <f>SUM(L11:M11)</f>
        <v>0</v>
      </c>
      <c r="O11" s="34">
        <f>F11-I11+L11</f>
        <v>0</v>
      </c>
      <c r="P11" s="34">
        <v>0</v>
      </c>
      <c r="Q11" s="34">
        <f>O11+P11</f>
        <v>0</v>
      </c>
      <c r="R11" s="34">
        <v>5</v>
      </c>
    </row>
    <row r="12" spans="1:18" ht="16.5" x14ac:dyDescent="0.3">
      <c r="A12" s="9">
        <v>3</v>
      </c>
      <c r="B12" s="10" t="s">
        <v>7</v>
      </c>
      <c r="C12" s="46">
        <v>1</v>
      </c>
      <c r="D12" s="23">
        <v>1</v>
      </c>
      <c r="E12" s="34">
        <f t="shared" ref="E12:E28" si="0">C12-D12</f>
        <v>0</v>
      </c>
      <c r="F12" s="23">
        <v>0</v>
      </c>
      <c r="G12" s="23">
        <v>0</v>
      </c>
      <c r="H12" s="34">
        <v>0</v>
      </c>
      <c r="I12" s="34">
        <v>0</v>
      </c>
      <c r="J12" s="34">
        <v>0</v>
      </c>
      <c r="K12" s="34">
        <f t="shared" ref="K12:K28" si="1">SUM(I12:J12)</f>
        <v>0</v>
      </c>
      <c r="L12" s="34">
        <v>0</v>
      </c>
      <c r="M12" s="34">
        <v>0</v>
      </c>
      <c r="N12" s="34">
        <f t="shared" ref="N12:N28" si="2">SUM(L12:M12)</f>
        <v>0</v>
      </c>
      <c r="O12" s="34">
        <f t="shared" ref="O12:O28" si="3">F12-I12+L12</f>
        <v>0</v>
      </c>
      <c r="P12" s="23">
        <v>0</v>
      </c>
      <c r="Q12" s="34">
        <f t="shared" ref="Q12:Q28" si="4">O12+P12</f>
        <v>0</v>
      </c>
      <c r="R12" s="23">
        <v>1</v>
      </c>
    </row>
    <row r="13" spans="1:18" ht="16.5" x14ac:dyDescent="0.3">
      <c r="A13" s="9">
        <v>5</v>
      </c>
      <c r="B13" s="10" t="s">
        <v>8</v>
      </c>
      <c r="C13" s="23">
        <v>0</v>
      </c>
      <c r="D13" s="23">
        <v>0</v>
      </c>
      <c r="E13" s="34">
        <f t="shared" si="0"/>
        <v>0</v>
      </c>
      <c r="F13" s="23">
        <v>0</v>
      </c>
      <c r="G13" s="23">
        <v>0</v>
      </c>
      <c r="H13" s="34">
        <v>0</v>
      </c>
      <c r="I13" s="34">
        <v>0</v>
      </c>
      <c r="J13" s="34">
        <v>0</v>
      </c>
      <c r="K13" s="34">
        <f t="shared" si="1"/>
        <v>0</v>
      </c>
      <c r="L13" s="34">
        <v>0</v>
      </c>
      <c r="M13" s="34">
        <v>0</v>
      </c>
      <c r="N13" s="34">
        <f t="shared" si="2"/>
        <v>0</v>
      </c>
      <c r="O13" s="34">
        <f t="shared" si="3"/>
        <v>0</v>
      </c>
      <c r="P13" s="34">
        <v>0</v>
      </c>
      <c r="Q13" s="34">
        <f t="shared" si="4"/>
        <v>0</v>
      </c>
      <c r="R13" s="23">
        <v>0</v>
      </c>
    </row>
    <row r="14" spans="1:18" ht="16.5" x14ac:dyDescent="0.3">
      <c r="A14" s="9">
        <v>6</v>
      </c>
      <c r="B14" s="10" t="s">
        <v>9</v>
      </c>
      <c r="C14" s="23">
        <v>1</v>
      </c>
      <c r="D14" s="23">
        <v>1</v>
      </c>
      <c r="E14" s="34">
        <f t="shared" si="0"/>
        <v>0</v>
      </c>
      <c r="F14" s="23">
        <v>0</v>
      </c>
      <c r="G14" s="23">
        <v>0</v>
      </c>
      <c r="H14" s="34">
        <v>0</v>
      </c>
      <c r="I14" s="34">
        <v>0</v>
      </c>
      <c r="J14" s="34">
        <v>0</v>
      </c>
      <c r="K14" s="34">
        <f t="shared" si="1"/>
        <v>0</v>
      </c>
      <c r="L14" s="34">
        <v>0</v>
      </c>
      <c r="M14" s="34">
        <v>0</v>
      </c>
      <c r="N14" s="34">
        <f t="shared" si="2"/>
        <v>0</v>
      </c>
      <c r="O14" s="34">
        <f t="shared" si="3"/>
        <v>0</v>
      </c>
      <c r="P14" s="34">
        <v>0</v>
      </c>
      <c r="Q14" s="34">
        <f t="shared" si="4"/>
        <v>0</v>
      </c>
      <c r="R14" s="23">
        <v>1</v>
      </c>
    </row>
    <row r="15" spans="1:18" ht="16.5" x14ac:dyDescent="0.3">
      <c r="A15" s="9">
        <v>8</v>
      </c>
      <c r="B15" s="10" t="s">
        <v>10</v>
      </c>
      <c r="C15" s="23">
        <v>1</v>
      </c>
      <c r="D15" s="23">
        <v>1</v>
      </c>
      <c r="E15" s="34">
        <f t="shared" si="0"/>
        <v>0</v>
      </c>
      <c r="F15" s="23">
        <v>0</v>
      </c>
      <c r="G15" s="23">
        <v>0</v>
      </c>
      <c r="H15" s="34">
        <v>0</v>
      </c>
      <c r="I15" s="34">
        <v>0</v>
      </c>
      <c r="J15" s="34">
        <v>0</v>
      </c>
      <c r="K15" s="34">
        <f t="shared" si="1"/>
        <v>0</v>
      </c>
      <c r="L15" s="34">
        <v>0</v>
      </c>
      <c r="M15" s="34">
        <v>0</v>
      </c>
      <c r="N15" s="34">
        <f t="shared" si="2"/>
        <v>0</v>
      </c>
      <c r="O15" s="34">
        <f t="shared" si="3"/>
        <v>0</v>
      </c>
      <c r="P15" s="34">
        <v>0</v>
      </c>
      <c r="Q15" s="34">
        <f t="shared" si="4"/>
        <v>0</v>
      </c>
      <c r="R15" s="23">
        <v>1</v>
      </c>
    </row>
    <row r="16" spans="1:18" ht="16.5" x14ac:dyDescent="0.3">
      <c r="A16" s="9">
        <v>9</v>
      </c>
      <c r="B16" s="10" t="s">
        <v>11</v>
      </c>
      <c r="C16" s="23">
        <v>0</v>
      </c>
      <c r="D16" s="23">
        <v>0</v>
      </c>
      <c r="E16" s="34">
        <f t="shared" si="0"/>
        <v>0</v>
      </c>
      <c r="F16" s="23">
        <v>0</v>
      </c>
      <c r="G16" s="23">
        <v>0</v>
      </c>
      <c r="H16" s="34">
        <v>0</v>
      </c>
      <c r="I16" s="34">
        <v>0</v>
      </c>
      <c r="J16" s="34">
        <v>0</v>
      </c>
      <c r="K16" s="34">
        <f t="shared" si="1"/>
        <v>0</v>
      </c>
      <c r="L16" s="34">
        <v>0</v>
      </c>
      <c r="M16" s="34">
        <v>0</v>
      </c>
      <c r="N16" s="34">
        <f t="shared" si="2"/>
        <v>0</v>
      </c>
      <c r="O16" s="34">
        <f t="shared" si="3"/>
        <v>0</v>
      </c>
      <c r="P16" s="34">
        <v>0</v>
      </c>
      <c r="Q16" s="34">
        <f t="shared" si="4"/>
        <v>0</v>
      </c>
      <c r="R16" s="23">
        <v>0</v>
      </c>
    </row>
    <row r="17" spans="1:18" ht="16.5" x14ac:dyDescent="0.3">
      <c r="A17" s="9">
        <v>10</v>
      </c>
      <c r="B17" s="10" t="s">
        <v>12</v>
      </c>
      <c r="C17" s="23">
        <v>0</v>
      </c>
      <c r="D17" s="23">
        <v>0</v>
      </c>
      <c r="E17" s="34">
        <f t="shared" si="0"/>
        <v>0</v>
      </c>
      <c r="F17" s="23">
        <v>0</v>
      </c>
      <c r="G17" s="23">
        <v>0</v>
      </c>
      <c r="H17" s="34">
        <v>0</v>
      </c>
      <c r="I17" s="34">
        <v>0</v>
      </c>
      <c r="J17" s="34">
        <v>0</v>
      </c>
      <c r="K17" s="34">
        <f t="shared" si="1"/>
        <v>0</v>
      </c>
      <c r="L17" s="34">
        <v>0</v>
      </c>
      <c r="M17" s="34">
        <v>0</v>
      </c>
      <c r="N17" s="34">
        <f t="shared" si="2"/>
        <v>0</v>
      </c>
      <c r="O17" s="34">
        <f t="shared" si="3"/>
        <v>0</v>
      </c>
      <c r="P17" s="34">
        <v>0</v>
      </c>
      <c r="Q17" s="34">
        <f t="shared" si="4"/>
        <v>0</v>
      </c>
      <c r="R17" s="23">
        <v>0</v>
      </c>
    </row>
    <row r="18" spans="1:18" ht="16.5" x14ac:dyDescent="0.3">
      <c r="A18" s="9">
        <v>11</v>
      </c>
      <c r="B18" s="10" t="s">
        <v>13</v>
      </c>
      <c r="C18" s="23">
        <v>7</v>
      </c>
      <c r="D18" s="23">
        <v>7</v>
      </c>
      <c r="E18" s="34">
        <f t="shared" si="0"/>
        <v>0</v>
      </c>
      <c r="F18" s="23">
        <v>150</v>
      </c>
      <c r="G18" s="23">
        <v>0</v>
      </c>
      <c r="H18" s="34">
        <v>150</v>
      </c>
      <c r="I18" s="34">
        <v>150</v>
      </c>
      <c r="J18" s="34">
        <v>0</v>
      </c>
      <c r="K18" s="34">
        <f t="shared" si="1"/>
        <v>150</v>
      </c>
      <c r="L18" s="34">
        <v>0</v>
      </c>
      <c r="M18" s="34">
        <v>0</v>
      </c>
      <c r="N18" s="34">
        <f t="shared" si="2"/>
        <v>0</v>
      </c>
      <c r="O18" s="34">
        <f t="shared" si="3"/>
        <v>0</v>
      </c>
      <c r="P18" s="34">
        <v>0</v>
      </c>
      <c r="Q18" s="34">
        <f t="shared" si="4"/>
        <v>0</v>
      </c>
      <c r="R18" s="23">
        <v>0</v>
      </c>
    </row>
    <row r="19" spans="1:18" ht="16.5" x14ac:dyDescent="0.3">
      <c r="A19" s="9">
        <v>12</v>
      </c>
      <c r="B19" s="10" t="s">
        <v>14</v>
      </c>
      <c r="C19" s="23">
        <v>0</v>
      </c>
      <c r="D19" s="23">
        <v>0</v>
      </c>
      <c r="E19" s="34">
        <f t="shared" si="0"/>
        <v>0</v>
      </c>
      <c r="F19" s="23">
        <v>0</v>
      </c>
      <c r="G19" s="23">
        <v>0</v>
      </c>
      <c r="H19" s="34">
        <v>0</v>
      </c>
      <c r="I19" s="34">
        <v>0</v>
      </c>
      <c r="J19" s="34">
        <v>0</v>
      </c>
      <c r="K19" s="34">
        <f t="shared" si="1"/>
        <v>0</v>
      </c>
      <c r="L19" s="34">
        <v>0</v>
      </c>
      <c r="M19" s="34">
        <v>0</v>
      </c>
      <c r="N19" s="34">
        <f t="shared" si="2"/>
        <v>0</v>
      </c>
      <c r="O19" s="34">
        <f t="shared" si="3"/>
        <v>0</v>
      </c>
      <c r="P19" s="34">
        <v>0</v>
      </c>
      <c r="Q19" s="34">
        <f t="shared" si="4"/>
        <v>0</v>
      </c>
      <c r="R19" s="23">
        <v>0</v>
      </c>
    </row>
    <row r="20" spans="1:18" ht="16.5" x14ac:dyDescent="0.3">
      <c r="A20" s="9">
        <v>14</v>
      </c>
      <c r="B20" s="10" t="s">
        <v>15</v>
      </c>
      <c r="C20" s="23">
        <v>2</v>
      </c>
      <c r="D20" s="23">
        <v>2</v>
      </c>
      <c r="E20" s="34">
        <f t="shared" si="0"/>
        <v>0</v>
      </c>
      <c r="F20" s="23">
        <v>0</v>
      </c>
      <c r="G20" s="23">
        <v>0</v>
      </c>
      <c r="H20" s="34">
        <v>0</v>
      </c>
      <c r="I20" s="34">
        <v>0</v>
      </c>
      <c r="J20" s="34">
        <v>0</v>
      </c>
      <c r="K20" s="34">
        <f t="shared" si="1"/>
        <v>0</v>
      </c>
      <c r="L20" s="34">
        <v>0</v>
      </c>
      <c r="M20" s="34">
        <v>0</v>
      </c>
      <c r="N20" s="34">
        <f t="shared" si="2"/>
        <v>0</v>
      </c>
      <c r="O20" s="34">
        <f t="shared" si="3"/>
        <v>0</v>
      </c>
      <c r="P20" s="34">
        <v>0</v>
      </c>
      <c r="Q20" s="34">
        <f t="shared" si="4"/>
        <v>0</v>
      </c>
      <c r="R20" s="23">
        <v>0</v>
      </c>
    </row>
    <row r="21" spans="1:18" ht="16.5" x14ac:dyDescent="0.3">
      <c r="A21" s="9">
        <v>15</v>
      </c>
      <c r="B21" s="10" t="s">
        <v>16</v>
      </c>
      <c r="C21" s="23">
        <v>0</v>
      </c>
      <c r="D21" s="23">
        <v>0</v>
      </c>
      <c r="E21" s="34">
        <f t="shared" si="0"/>
        <v>0</v>
      </c>
      <c r="F21" s="23">
        <v>0</v>
      </c>
      <c r="G21" s="23">
        <v>0</v>
      </c>
      <c r="H21" s="34">
        <v>0</v>
      </c>
      <c r="I21" s="34">
        <v>0</v>
      </c>
      <c r="J21" s="34">
        <v>0</v>
      </c>
      <c r="K21" s="34">
        <f t="shared" si="1"/>
        <v>0</v>
      </c>
      <c r="L21" s="34">
        <v>0</v>
      </c>
      <c r="M21" s="34">
        <v>0</v>
      </c>
      <c r="N21" s="34">
        <f t="shared" si="2"/>
        <v>0</v>
      </c>
      <c r="O21" s="34">
        <f t="shared" si="3"/>
        <v>0</v>
      </c>
      <c r="P21" s="34">
        <v>0</v>
      </c>
      <c r="Q21" s="34">
        <f t="shared" si="4"/>
        <v>0</v>
      </c>
      <c r="R21" s="23">
        <v>0</v>
      </c>
    </row>
    <row r="22" spans="1:18" ht="16.5" x14ac:dyDescent="0.3">
      <c r="A22" s="9">
        <v>17</v>
      </c>
      <c r="B22" s="10" t="s">
        <v>17</v>
      </c>
      <c r="C22" s="23">
        <v>8</v>
      </c>
      <c r="D22" s="23">
        <v>8</v>
      </c>
      <c r="E22" s="34">
        <f t="shared" si="0"/>
        <v>0</v>
      </c>
      <c r="F22" s="23">
        <v>350</v>
      </c>
      <c r="G22" s="23">
        <v>0</v>
      </c>
      <c r="H22" s="34">
        <v>350</v>
      </c>
      <c r="I22" s="34">
        <v>350</v>
      </c>
      <c r="J22" s="34">
        <v>0</v>
      </c>
      <c r="K22" s="34">
        <f t="shared" si="1"/>
        <v>350</v>
      </c>
      <c r="L22" s="34">
        <v>0</v>
      </c>
      <c r="M22" s="34">
        <v>0</v>
      </c>
      <c r="N22" s="34">
        <f t="shared" si="2"/>
        <v>0</v>
      </c>
      <c r="O22" s="34">
        <f t="shared" si="3"/>
        <v>0</v>
      </c>
      <c r="P22" s="34">
        <v>0</v>
      </c>
      <c r="Q22" s="34">
        <f t="shared" si="4"/>
        <v>0</v>
      </c>
      <c r="R22" s="23">
        <v>2</v>
      </c>
    </row>
    <row r="23" spans="1:18" ht="16.5" x14ac:dyDescent="0.3">
      <c r="A23" s="9">
        <v>20</v>
      </c>
      <c r="B23" s="10" t="s">
        <v>18</v>
      </c>
      <c r="C23" s="23">
        <v>1</v>
      </c>
      <c r="D23" s="23">
        <v>1</v>
      </c>
      <c r="E23" s="34">
        <f t="shared" si="0"/>
        <v>0</v>
      </c>
      <c r="F23" s="23">
        <v>0</v>
      </c>
      <c r="G23" s="23">
        <v>0</v>
      </c>
      <c r="H23" s="34">
        <v>0</v>
      </c>
      <c r="I23" s="34">
        <v>0</v>
      </c>
      <c r="J23" s="34">
        <v>0</v>
      </c>
      <c r="K23" s="34">
        <f t="shared" si="1"/>
        <v>0</v>
      </c>
      <c r="L23" s="34">
        <v>0</v>
      </c>
      <c r="M23" s="34">
        <v>0</v>
      </c>
      <c r="N23" s="34">
        <f t="shared" si="2"/>
        <v>0</v>
      </c>
      <c r="O23" s="34">
        <f t="shared" si="3"/>
        <v>0</v>
      </c>
      <c r="P23" s="34">
        <v>0</v>
      </c>
      <c r="Q23" s="34">
        <f t="shared" si="4"/>
        <v>0</v>
      </c>
      <c r="R23" s="23">
        <v>0</v>
      </c>
    </row>
    <row r="24" spans="1:18" ht="16.5" x14ac:dyDescent="0.3">
      <c r="A24" s="9">
        <v>22</v>
      </c>
      <c r="B24" s="10" t="s">
        <v>19</v>
      </c>
      <c r="C24" s="23">
        <v>5</v>
      </c>
      <c r="D24" s="23">
        <v>5</v>
      </c>
      <c r="E24" s="34">
        <f t="shared" si="0"/>
        <v>0</v>
      </c>
      <c r="F24" s="23">
        <v>0</v>
      </c>
      <c r="G24" s="23">
        <v>0</v>
      </c>
      <c r="H24" s="34">
        <v>0</v>
      </c>
      <c r="I24" s="34">
        <v>0</v>
      </c>
      <c r="J24" s="34">
        <v>0</v>
      </c>
      <c r="K24" s="34">
        <f t="shared" si="1"/>
        <v>0</v>
      </c>
      <c r="L24" s="34">
        <v>0</v>
      </c>
      <c r="M24" s="34">
        <v>0</v>
      </c>
      <c r="N24" s="34">
        <f t="shared" si="2"/>
        <v>0</v>
      </c>
      <c r="O24" s="34">
        <f t="shared" si="3"/>
        <v>0</v>
      </c>
      <c r="P24" s="34">
        <v>0</v>
      </c>
      <c r="Q24" s="34">
        <f t="shared" si="4"/>
        <v>0</v>
      </c>
      <c r="R24" s="23">
        <v>2</v>
      </c>
    </row>
    <row r="25" spans="1:18" ht="16.5" x14ac:dyDescent="0.3">
      <c r="A25" s="9">
        <v>25</v>
      </c>
      <c r="B25" s="10" t="s">
        <v>20</v>
      </c>
      <c r="C25" s="23">
        <v>3</v>
      </c>
      <c r="D25" s="23">
        <v>3</v>
      </c>
      <c r="E25" s="34">
        <f t="shared" si="0"/>
        <v>0</v>
      </c>
      <c r="F25" s="23">
        <v>0</v>
      </c>
      <c r="G25" s="23">
        <v>0</v>
      </c>
      <c r="H25" s="34">
        <v>0</v>
      </c>
      <c r="I25" s="34">
        <v>0</v>
      </c>
      <c r="J25" s="34">
        <v>0</v>
      </c>
      <c r="K25" s="34">
        <f t="shared" si="1"/>
        <v>0</v>
      </c>
      <c r="L25" s="34">
        <v>0</v>
      </c>
      <c r="M25" s="34">
        <v>0</v>
      </c>
      <c r="N25" s="34">
        <f t="shared" si="2"/>
        <v>0</v>
      </c>
      <c r="O25" s="34">
        <f t="shared" si="3"/>
        <v>0</v>
      </c>
      <c r="P25" s="34">
        <v>0</v>
      </c>
      <c r="Q25" s="34">
        <f t="shared" si="4"/>
        <v>0</v>
      </c>
      <c r="R25" s="23">
        <v>1</v>
      </c>
    </row>
    <row r="26" spans="1:18" ht="18" customHeight="1" x14ac:dyDescent="0.3">
      <c r="A26" s="9">
        <v>26</v>
      </c>
      <c r="B26" s="10" t="s">
        <v>21</v>
      </c>
      <c r="C26" s="23">
        <v>44</v>
      </c>
      <c r="D26" s="23">
        <v>44</v>
      </c>
      <c r="E26" s="34">
        <f t="shared" si="0"/>
        <v>0</v>
      </c>
      <c r="F26" s="23">
        <v>0</v>
      </c>
      <c r="G26" s="23">
        <v>0</v>
      </c>
      <c r="H26" s="34">
        <v>0</v>
      </c>
      <c r="I26" s="34">
        <v>0</v>
      </c>
      <c r="J26" s="34">
        <v>0</v>
      </c>
      <c r="K26" s="34">
        <f t="shared" si="1"/>
        <v>0</v>
      </c>
      <c r="L26" s="34">
        <v>0</v>
      </c>
      <c r="M26" s="34">
        <v>0</v>
      </c>
      <c r="N26" s="34">
        <f t="shared" si="2"/>
        <v>0</v>
      </c>
      <c r="O26" s="34">
        <f t="shared" si="3"/>
        <v>0</v>
      </c>
      <c r="P26" s="34">
        <v>0</v>
      </c>
      <c r="Q26" s="34">
        <f t="shared" si="4"/>
        <v>0</v>
      </c>
      <c r="R26" s="23">
        <v>0</v>
      </c>
    </row>
    <row r="27" spans="1:18" ht="16.5" x14ac:dyDescent="0.3">
      <c r="A27" s="17">
        <v>27</v>
      </c>
      <c r="B27" s="18" t="s">
        <v>22</v>
      </c>
      <c r="C27" s="23">
        <v>8</v>
      </c>
      <c r="D27" s="23">
        <v>8</v>
      </c>
      <c r="E27" s="34">
        <f t="shared" si="0"/>
        <v>0</v>
      </c>
      <c r="F27" s="23">
        <v>40</v>
      </c>
      <c r="G27" s="23">
        <v>0</v>
      </c>
      <c r="H27" s="34">
        <v>40</v>
      </c>
      <c r="I27" s="34">
        <v>40</v>
      </c>
      <c r="J27" s="34">
        <v>0</v>
      </c>
      <c r="K27" s="34">
        <f t="shared" si="1"/>
        <v>40</v>
      </c>
      <c r="L27" s="34">
        <v>0</v>
      </c>
      <c r="M27" s="34">
        <v>0</v>
      </c>
      <c r="N27" s="34">
        <f t="shared" si="2"/>
        <v>0</v>
      </c>
      <c r="O27" s="34">
        <f t="shared" si="3"/>
        <v>0</v>
      </c>
      <c r="P27" s="34">
        <v>0</v>
      </c>
      <c r="Q27" s="34">
        <f t="shared" si="4"/>
        <v>0</v>
      </c>
      <c r="R27" s="23">
        <v>2</v>
      </c>
    </row>
    <row r="28" spans="1:18" ht="16.5" x14ac:dyDescent="0.3">
      <c r="A28" s="16"/>
      <c r="B28" s="16"/>
      <c r="C28" s="23">
        <f>SUM(C11:C27)</f>
        <v>118</v>
      </c>
      <c r="D28" s="23">
        <f>SUM(D11:D27)</f>
        <v>118</v>
      </c>
      <c r="E28" s="34">
        <f t="shared" si="0"/>
        <v>0</v>
      </c>
      <c r="F28" s="23">
        <f>SUM(F11:F27)</f>
        <v>16640</v>
      </c>
      <c r="G28" s="23">
        <f>SUM(G11:G27)</f>
        <v>0</v>
      </c>
      <c r="H28" s="34">
        <f t="shared" ref="H28" si="5">F28+G28</f>
        <v>16640</v>
      </c>
      <c r="I28" s="34">
        <f>SUM(I11:I26)</f>
        <v>16600</v>
      </c>
      <c r="J28" s="34">
        <f>SUM(J11:J26)</f>
        <v>0</v>
      </c>
      <c r="K28" s="34">
        <f t="shared" si="1"/>
        <v>16600</v>
      </c>
      <c r="L28" s="23">
        <f>SUM(L12:L27)</f>
        <v>0</v>
      </c>
      <c r="M28" s="23">
        <f>SUM(M12:M27)</f>
        <v>0</v>
      </c>
      <c r="N28" s="34">
        <f t="shared" si="2"/>
        <v>0</v>
      </c>
      <c r="O28" s="34">
        <f t="shared" si="3"/>
        <v>40</v>
      </c>
      <c r="P28" s="23">
        <v>0</v>
      </c>
      <c r="Q28" s="34">
        <f t="shared" si="4"/>
        <v>40</v>
      </c>
      <c r="R28" s="23">
        <f>SUM(R11:R27)</f>
        <v>15</v>
      </c>
    </row>
  </sheetData>
  <mergeCells count="26">
    <mergeCell ref="F5:Q5"/>
    <mergeCell ref="C6:C8"/>
    <mergeCell ref="D6:D8"/>
    <mergeCell ref="F6:H6"/>
    <mergeCell ref="I6:K6"/>
    <mergeCell ref="L6:N6"/>
    <mergeCell ref="O6:Q6"/>
    <mergeCell ref="O7:O8"/>
    <mergeCell ref="P7:P8"/>
    <mergeCell ref="Q7:Q8"/>
    <mergeCell ref="A1:R3"/>
    <mergeCell ref="A4:A9"/>
    <mergeCell ref="B4:B9"/>
    <mergeCell ref="E6:E8"/>
    <mergeCell ref="H7:H8"/>
    <mergeCell ref="K7:K8"/>
    <mergeCell ref="N7:N8"/>
    <mergeCell ref="F7:F8"/>
    <mergeCell ref="G7:G8"/>
    <mergeCell ref="I7:I8"/>
    <mergeCell ref="J7:J8"/>
    <mergeCell ref="L7:L8"/>
    <mergeCell ref="M7:M8"/>
    <mergeCell ref="C4:Q4"/>
    <mergeCell ref="R4:R8"/>
    <mergeCell ref="C5:E5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2020-07-02T04:46:14Z</dcterms:modified>
</cp:coreProperties>
</file>