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4"/>
  </bookViews>
  <sheets>
    <sheet name="Budget Summary, &quot;KA&quot;" sheetId="1" r:id="rId1"/>
    <sheet name="Revenue Income" sheetId="2" r:id="rId2"/>
    <sheet name="Revenue Exp." sheetId="3" r:id="rId3"/>
    <sheet name="Dev Income" sheetId="4" r:id="rId4"/>
    <sheet name="Dev Exp." sheetId="5" r:id="rId5"/>
    <sheet name="UP Staff &quot;GA&quot;" sheetId="6" r:id="rId6"/>
    <sheet name="Project List &quot;GHA&quot;" sheetId="7" r:id="rId7"/>
    <sheet name="Statement of UP Staff &quot;GA&quot;" sheetId="8" state="hidden" r:id="rId8"/>
    <sheet name="Summary" sheetId="9" r:id="rId9"/>
  </sheets>
  <definedNames>
    <definedName name="_xlnm.Print_Area" localSheetId="4">'Dev Exp.'!$A$1:$D$44</definedName>
    <definedName name="_xlnm.Print_Area" localSheetId="3">'Dev Income'!$A$1:$D$40</definedName>
    <definedName name="_xlnm.Print_Area" localSheetId="2">'Revenue Exp.'!$A$1:$D$69</definedName>
    <definedName name="_xlnm.Print_Area" localSheetId="1">'Revenue Income'!$A$1:$D$42</definedName>
    <definedName name="_xlnm.Print_Area" localSheetId="8">'Summary'!$A$1:$G$25</definedName>
    <definedName name="_xlnm.Print_Area" localSheetId="5">'UP Staff "GA"'!$A$1:$K$29</definedName>
  </definedNames>
  <calcPr fullCalcOnLoad="1"/>
</workbook>
</file>

<file path=xl/sharedStrings.xml><?xml version="1.0" encoding="utf-8"?>
<sst xmlns="http://schemas.openxmlformats.org/spreadsheetml/2006/main" count="341" uniqueCount="229">
  <si>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</si>
  <si>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</si>
  <si>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</si>
  <si>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</si>
  <si>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</si>
  <si>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</si>
  <si>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</si>
  <si>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</si>
  <si>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</si>
  <si>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</si>
  <si>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</si>
  <si>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</si>
  <si>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</si>
  <si>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</si>
  <si>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</si>
  <si>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</si>
  <si>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</si>
  <si>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</si>
  <si>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c~e©eZx© erm‡ii cÖK„Z ev‡RU (2015-2016)</t>
  </si>
  <si>
    <t>PjwZ erm‡ii ev‡RU ev PjwZ erm‡ii ms‡kvwaZ ev‡RU (2016-2017)</t>
  </si>
  <si>
    <t>Ask-1- ivRm¦ wnmve</t>
  </si>
  <si>
    <t>cªvß Avq</t>
  </si>
  <si>
    <t>Avq</t>
  </si>
  <si>
    <t>cªvwßi weeiY</t>
  </si>
  <si>
    <t>A_© ermi- 2017-2018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</si>
  <si>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</si>
  <si>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</si>
  <si>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</si>
  <si>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</si>
  <si>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</si>
  <si>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K. †Uwj‡dvb wej</t>
  </si>
  <si>
    <t>L. we`y¨r wej</t>
  </si>
  <si>
    <t>M. †cŠi Ki</t>
  </si>
  <si>
    <t>7| RvZxq w`em D`hvcb</t>
  </si>
  <si>
    <t>8| †Ljva~jv I ms¯‹„wZ</t>
  </si>
  <si>
    <t>9| Riæix ÎvY</t>
  </si>
  <si>
    <t>†gvU e¨q (ivRm¦ wnmve)</t>
  </si>
  <si>
    <t>e¨‡qi LvZ</t>
  </si>
  <si>
    <t>(1) cwil` Kg©Pvwi</t>
  </si>
  <si>
    <t>(2) `vqhy³ e¨q (miKvix Kg©Pvix m¤cwK©Z)</t>
  </si>
  <si>
    <t>4| Ki Av`vq LiP (wewfbœ †iwR÷vi, dig, iwk` eB BZ¨vw` gy`ªY)</t>
  </si>
  <si>
    <t>K. BDwbqb GjvKvi wewfbœ cªwZôvb/K¬v‡e Avw_©K Aby`vb</t>
  </si>
  <si>
    <t>10| ivRm¦ DØ„Ë Dbœqb wnmv‡e ¯’vbvšÍi</t>
  </si>
  <si>
    <t>6| mvgvwRK I ag©xq cªwZôv‡b Aby`vb:</t>
  </si>
  <si>
    <t>K. Dc‡Rjv cwil`</t>
  </si>
  <si>
    <t>L. miKvi</t>
  </si>
  <si>
    <t>2| †¯^”Qv cª‡Yvw`Z Puv`v</t>
  </si>
  <si>
    <t>3| ivRm¦ DØ„Ë</t>
  </si>
  <si>
    <t>1| K„wl I ‡mP</t>
  </si>
  <si>
    <t>2| wkí I KywUiwkí</t>
  </si>
  <si>
    <t>3| †fŠZ AeKvVv‡gv</t>
  </si>
  <si>
    <t>4| Av_©-mvgvwRK AeKvVv‡gv</t>
  </si>
  <si>
    <t>9| ¯^v¯’¨</t>
  </si>
  <si>
    <t>[wewa-5 (1) (K) `ªóe¨]</t>
  </si>
  <si>
    <t>BDwbqb cwil` Kg©KZ©v I Kg©Pvix‡`i weeiYx</t>
  </si>
  <si>
    <t>gšÍe¨</t>
  </si>
  <si>
    <t>[wewa-5 (1) (L) `ªóe¨]</t>
  </si>
  <si>
    <t>1| Aby`vb (Dbœqb)</t>
  </si>
  <si>
    <t>†gvU cªvwß (Dbœqb wnmve)</t>
  </si>
  <si>
    <t>BDwc mwPe</t>
  </si>
  <si>
    <t>‡Pqvig¨vb</t>
  </si>
  <si>
    <t>5| µxov I ms¯‹„wZ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</si>
  <si>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</si>
  <si>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</si>
  <si>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</si>
  <si>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</si>
  <si>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</si>
  <si>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</si>
  <si>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</si>
  <si>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</si>
  <si>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</si>
  <si>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</si>
  <si>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</si>
  <si>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</si>
  <si>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</si>
  <si>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</si>
  <si>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</si>
  <si>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</si>
  <si>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</si>
  <si>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</si>
  <si>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</si>
  <si>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</si>
  <si>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</si>
  <si>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</si>
  <si>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20 Zg</t>
  </si>
  <si>
    <t>hvbevnb (gUihvb e¨ZxZ)</t>
  </si>
  <si>
    <t>jvB‡mÝ I cviwgU wd</t>
  </si>
  <si>
    <t>BDwbqb cwil`</t>
  </si>
  <si>
    <t>Ôev‡RU digÕKÕ</t>
  </si>
  <si>
    <t>cieZ©x erm‡ii        ev‡RU         (2017-2018)</t>
  </si>
  <si>
    <t>12 Zg</t>
  </si>
  <si>
    <t>A_© eQi: 2017-2018</t>
  </si>
  <si>
    <t>------------ BDwbqb cwil`</t>
  </si>
  <si>
    <t>Dc‡Rjv---------------------‡Rjv----------</t>
  </si>
  <si>
    <t>----------------------  BDwbqb cwil`</t>
  </si>
  <si>
    <t>Dc‡Rjv-----------------------   †Rjv---------------------</t>
  </si>
  <si>
    <t>[wewa 3 (2) `ªóe¨]</t>
  </si>
  <si>
    <t>ÔBDwbqb cwil` ev‡RU dig LÕ</t>
  </si>
  <si>
    <t>[wewa-3 (2) Ges AvB‡bi PZz_© Zdwmj `ªóe¨]</t>
  </si>
  <si>
    <t>cÖviw¤¢K †Rit</t>
  </si>
  <si>
    <t>e¨vsK</t>
  </si>
  <si>
    <t>bM`</t>
  </si>
  <si>
    <t xml:space="preserve">e¨vsK mgš^q  </t>
  </si>
  <si>
    <t>‡gvU cÖviw¤¢K †Rit</t>
  </si>
  <si>
    <t>cÖvwßt</t>
  </si>
  <si>
    <t>m¤úwËi fvov I jvfRwbZ wd</t>
  </si>
  <si>
    <t>Rb¥ wbeÜb wd</t>
  </si>
  <si>
    <t>Ab¨vb¨ cÖvwß</t>
  </si>
  <si>
    <t>e¨q t</t>
  </si>
  <si>
    <t>emZevoxi Dci Ki</t>
  </si>
  <si>
    <t>e¨emv, †ckv I RxweKv</t>
  </si>
  <si>
    <t>we‡bv`b Ki - hvÎv, bvUK I Ab¨vb¨</t>
  </si>
  <si>
    <t>nvUevRvi</t>
  </si>
  <si>
    <t>†dix NvU</t>
  </si>
  <si>
    <t>Rjgnvj</t>
  </si>
  <si>
    <t>Ab¨vb¨ BRviv</t>
  </si>
  <si>
    <t>Aby`vb cÖvwß</t>
  </si>
  <si>
    <t>Dc‡Rjv t wmivRw`Lvb †Rjv t gyÝxMÄ</t>
  </si>
  <si>
    <t xml:space="preserve">e¨q </t>
  </si>
  <si>
    <t>1| mvaviY ms¯’vcb/ cªvwZôvwbKt</t>
  </si>
  <si>
    <t xml:space="preserve">K. ‡Pqvig¨vb I m`m¨‡`i m¤§vbx/fvZv </t>
  </si>
  <si>
    <t>L. †m‡µUvix I Ab¨vb¨ Kg©Pvix‡`i †eZb-fvZvw`</t>
  </si>
  <si>
    <t>Ab¨vb¨ dvÛ †diZ Avq - wbR¯^</t>
  </si>
  <si>
    <t>Ab¨vb¨ dvÛ †diZ Avq- Rb¥ wbeÜb</t>
  </si>
  <si>
    <t>Ask-2- Dbœqb wnmve</t>
  </si>
  <si>
    <t>M. †Pqvig¨vb I m`m¨‡`i m¤§vbx/fvZv</t>
  </si>
  <si>
    <t>N. †m‡µUvix I Ab¨vb¨ Kg©Pvix‡`i †eZb-fvZv`x</t>
  </si>
  <si>
    <t xml:space="preserve">O. KvweLv </t>
  </si>
  <si>
    <t>Q. wU Avi</t>
  </si>
  <si>
    <t>P. KvweUv</t>
  </si>
  <si>
    <t>R. AwZ`wi`ª Kg©m~wP</t>
  </si>
  <si>
    <t xml:space="preserve">S. GjwRGmwc </t>
  </si>
  <si>
    <t>T. miKvix Aby`vb-f~wg n¯ÍvšÍi Ki (1%)</t>
  </si>
  <si>
    <t>U. ‡Rjv cwil` nB‡Z cÖvwß</t>
  </si>
  <si>
    <t>V. GjwRGmwc dvÛ †diZ Avq</t>
  </si>
  <si>
    <t>W. Ab¨vb¨ dvÛ †diZ Avq</t>
  </si>
  <si>
    <t>†gvU e¨q (Dbœqb wnmve)</t>
  </si>
  <si>
    <t xml:space="preserve">6| †Pqvig¨vb I m`m¨‡`i m¤§vbx/fvZv </t>
  </si>
  <si>
    <t>7| †m‡µUvix I Ab¨vb¨ Kg©Pvix‡`i †eZb-fvZv`x</t>
  </si>
  <si>
    <t xml:space="preserve">8| †hvMv‡hvM </t>
  </si>
  <si>
    <t>10| cvwb mieivn</t>
  </si>
  <si>
    <t>11| wk¶v</t>
  </si>
  <si>
    <t>12| cÖvK…wZK m¤c` e¨e¯’vcbv</t>
  </si>
  <si>
    <t>13| K…wl Ges evRvi</t>
  </si>
  <si>
    <t>14| cqtwb®‹vkb Ges eR¨© e¨e¯’vcbv</t>
  </si>
  <si>
    <t>15| gvbe m¤c` Dbœqb</t>
  </si>
  <si>
    <t>16| Dbœqb KvR - Ab¨vb¨</t>
  </si>
  <si>
    <t>17| †mev</t>
  </si>
  <si>
    <t>18| `vwi`ª n«vmKiYt mvgvwRK wbivcËv I cÖvwZôvwbK mnvqZv</t>
  </si>
  <si>
    <t>19| cjx Dbœqb I mgevq</t>
  </si>
  <si>
    <t>20| gwnjv, hye I wkï Dbœqb</t>
  </si>
  <si>
    <t>21| `y‡h©vM e¨e¯’v I ÎvY</t>
  </si>
  <si>
    <t>22| GjwRGmwc dvÛ †diZ nB‡Z e¨q</t>
  </si>
  <si>
    <t>23| Ab¨vb¨ dvÛ †diZ nB‡Z e¨q</t>
  </si>
  <si>
    <t>25| mgvwß †Ri</t>
  </si>
  <si>
    <t>†gvU Avq (ivRm¦ wnmve)</t>
  </si>
  <si>
    <t>ev‡RU mvi-ms‡¶c</t>
  </si>
  <si>
    <t>gvjLvbMi BDwbqb cwil`</t>
  </si>
  <si>
    <t>eb wefvM</t>
  </si>
  <si>
    <t>N. ‡ccvi wej</t>
  </si>
  <si>
    <t>O. f~wg Dbœqb Ki</t>
  </si>
  <si>
    <t>P. WvK I Zvi</t>
  </si>
  <si>
    <t>Q. Avc¨vqb e¨q</t>
  </si>
  <si>
    <t>R. Awdm i¶Yv‡e¶Y Ges †mev cÖ`vbRwbZ e¨q</t>
  </si>
  <si>
    <t>S. hvZvqvZ e¨q</t>
  </si>
  <si>
    <t>T. wcÖw›Us Ges †÷kbvwi</t>
  </si>
  <si>
    <t>U. gwbnvwi</t>
  </si>
  <si>
    <t>V. Rb¥ wbeÜb eve` e¨q</t>
  </si>
  <si>
    <t>W. wfwRwW I wfwRGd cwienb eve` e¨q</t>
  </si>
  <si>
    <t>wbeÜb Ki I MÖvg Av`vjZ wd eve` Avq</t>
  </si>
  <si>
    <t>gvjLvbMi BDwbqb cwil` (Gj. wR. wW AvBwW bs- 3597474), Dc‡Rjv-wmivRw`Lvb, ‡Rjv-gyÝxMÄ|</t>
  </si>
  <si>
    <t>†gvU cªvwß ivRm¦ DØ„Ë e¨ZxZ</t>
  </si>
  <si>
    <t>24| wewea - Ab¨vb¨ e¨q (e¨vsK PvR© mn)</t>
  </si>
  <si>
    <t>X. cÖPvi e¨q</t>
  </si>
  <si>
    <t>Y. Af¨šÍwiY wbix¶v e¨q</t>
  </si>
  <si>
    <t>Z. gvgjv LiP</t>
  </si>
  <si>
    <t>_. ‡UªW jvB‡m‡Ýi f¨vU eve` e¨q</t>
  </si>
  <si>
    <t>`. wewb‡qvM</t>
  </si>
  <si>
    <t xml:space="preserve">a. †hvMv‡hvM </t>
  </si>
  <si>
    <t>b. ¯^v¯’¨</t>
  </si>
  <si>
    <t>c. cvwb mieivn</t>
  </si>
  <si>
    <t>d. wk¶v</t>
  </si>
  <si>
    <t>e. cÖvK…wZK m¤c` e¨e¯’vcbv</t>
  </si>
  <si>
    <t>f. K…wl Ges evRvi</t>
  </si>
  <si>
    <t>g. cqtwb®‹vkb Ges eR¨© e¨e¯’vcbv</t>
  </si>
  <si>
    <t>h. gvbe m¤c` Dbœqb</t>
  </si>
  <si>
    <t>i. wewea Ab¨vb¨ e¨q- e¨vsK PvR©</t>
  </si>
  <si>
    <t>j. Ab¨vb¨ e¨q</t>
  </si>
  <si>
    <t>k. Ab¨vb¨ dvÛ †diZ Avq - wbR¯^</t>
  </si>
  <si>
    <t>l. Ab¨vb¨ dvÛ †diZ Avq- Rb¥ wbeÜb</t>
  </si>
  <si>
    <t>†gvU (mgvwß †Ri e¨ZxZ)</t>
  </si>
  <si>
    <t>‡UsMviPi BDwbqb cwil`</t>
  </si>
  <si>
    <t>Dc‡Rjv t MRvwiqv, †Rjv t gyÝxMÄ</t>
  </si>
  <si>
    <t>‡UsMviPi BDwbqb cwil` (Gj. wR. wW AvBwW bs- 3592484), Dc‡Rjv-MRvwiqv, ‡Rjv-gyÝxMÄ|</t>
  </si>
  <si>
    <t>‡UsMviPi BDwbqb cwil‡`i ev‡RU</t>
  </si>
  <si>
    <t>Dc‡Rjv t MRvwiqv †Rjv t gyÝxMÄ</t>
  </si>
  <si>
    <t>14 Zg</t>
  </si>
  <si>
    <t>‡UsMviPi BDwbqb cwil` (Gj. wR. wW AvBwW bs- 3592484) Dc‡Rjv-MRvwiqv, ‡Rjv-gyÝxMÄ|</t>
  </si>
  <si>
    <t>‡UsMviPi BDwbqb cwil`cwil`</t>
  </si>
  <si>
    <t>A_© eQi 2017-2018 wLª:</t>
  </si>
  <si>
    <t>ev‡RU mvi ms‡ÿc</t>
  </si>
  <si>
    <t>weeib</t>
  </si>
  <si>
    <t>cieZx© erm‡ii ev‡RU (2017-2018)</t>
  </si>
  <si>
    <t>Ask -1</t>
  </si>
  <si>
    <t>ivR¯^ wnmve cÖvwß</t>
  </si>
  <si>
    <t>ivR¯^</t>
  </si>
  <si>
    <t>‡gvU cÖvwß</t>
  </si>
  <si>
    <t>ev` ivR¯^ e¨vq</t>
  </si>
  <si>
    <t>ivR¯^ DØ„Ë/NvUwZ (K)</t>
  </si>
  <si>
    <t>Ask -2</t>
  </si>
  <si>
    <t>Ab¨vb¨ Aby`vb I Pv`v</t>
  </si>
  <si>
    <t>‡gvU (L)</t>
  </si>
  <si>
    <t>‡gvU cÖvß m¤ú` (K+L)</t>
  </si>
  <si>
    <t>ev` Dbœqb e¨vq</t>
  </si>
  <si>
    <t>mvwe©K ev‡RU DØ„Ë/NvcwZ</t>
  </si>
  <si>
    <t>‡hvM cÖviw¤¢K †Ri ( 1 RyjvB)</t>
  </si>
  <si>
    <t xml:space="preserve"> †UsMviPi BDwbqb cwil`cwil`</t>
  </si>
  <si>
    <t>Dc‡Rjv t Mrvwiqv,  †Rjv t gyÝxMÄ</t>
  </si>
  <si>
    <t>y</t>
  </si>
  <si>
    <t xml:space="preserve">A_© ermi-    </t>
  </si>
  <si>
    <t>A_© ermi- 2020-21</t>
  </si>
  <si>
    <t>c~e©eZ©x erm‡ii cÖK„Z Avq
(2018-2019)</t>
  </si>
  <si>
    <t>PjwZ erm‡ii ev‡RU ev ms‡kvwaZ ev‡RU
(2019-2020)</t>
  </si>
  <si>
    <t>cieZ©x erm‡ii ev‡RU
(2020-2021)</t>
  </si>
  <si>
    <t>A_© ermi- 2020-2021</t>
  </si>
  <si>
    <t>c~e©eZx© erm‡ii cÖK…Z Avq ( 2018-2019)</t>
  </si>
  <si>
    <t>cieZx© erm‡ii ev‡RU (2020-2021)</t>
  </si>
  <si>
    <t>PjwZ erm‡ii ev‡RU PjwZ erm‡ii ms‡kvaxZ ev‡RU (2019-2020)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</si>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</sst>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utonnyMJ"/>
      <family val="0"/>
    </font>
    <font>
      <sz val="10"/>
      <name val="Arial"/>
      <family val="2"/>
    </font>
    <font>
      <b/>
      <sz val="12"/>
      <name val="SutonnyMJ"/>
      <family val="0"/>
    </font>
    <font>
      <sz val="12"/>
      <name val="SutonnyMJ"/>
      <family val="0"/>
    </font>
    <font>
      <b/>
      <sz val="14"/>
      <name val="SutonnyMJ"/>
      <family val="0"/>
    </font>
    <font>
      <sz val="13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sz val="14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sz val="13"/>
      <color indexed="8"/>
      <name val="SutonnyMJ"/>
      <family val="0"/>
    </font>
    <font>
      <sz val="12"/>
      <color indexed="8"/>
      <name val="Calibri"/>
      <family val="2"/>
    </font>
    <font>
      <b/>
      <sz val="12"/>
      <color indexed="8"/>
      <name val="SutonnyMJ"/>
      <family val="0"/>
    </font>
    <font>
      <b/>
      <sz val="16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sz val="14"/>
      <color theme="1"/>
      <name val="SutonnyMJ"/>
      <family val="0"/>
    </font>
    <font>
      <b/>
      <sz val="14"/>
      <color theme="1"/>
      <name val="SutonnyMJ"/>
      <family val="0"/>
    </font>
    <font>
      <sz val="16"/>
      <color theme="1"/>
      <name val="SutonnyMJ"/>
      <family val="0"/>
    </font>
    <font>
      <sz val="13"/>
      <color theme="1"/>
      <name val="SutonnyMJ"/>
      <family val="0"/>
    </font>
    <font>
      <sz val="12"/>
      <color theme="1"/>
      <name val="Calibri"/>
      <family val="2"/>
    </font>
    <font>
      <b/>
      <sz val="12"/>
      <color theme="1"/>
      <name val="SutonnyMJ"/>
      <family val="0"/>
    </font>
    <font>
      <b/>
      <sz val="16"/>
      <color theme="1"/>
      <name val="SutonnyMJ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49" fontId="52" fillId="0" borderId="0" xfId="0" applyNumberFormat="1" applyFont="1" applyAlignment="1">
      <alignment/>
    </xf>
    <xf numFmtId="49" fontId="52" fillId="0" borderId="0" xfId="0" applyNumberFormat="1" applyFont="1" applyBorder="1" applyAlignment="1">
      <alignment/>
    </xf>
    <xf numFmtId="49" fontId="5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49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right" vertical="center"/>
    </xf>
    <xf numFmtId="49" fontId="53" fillId="0" borderId="10" xfId="0" applyNumberFormat="1" applyFont="1" applyBorder="1" applyAlignment="1">
      <alignment horizontal="justify" vertical="top"/>
    </xf>
    <xf numFmtId="49" fontId="53" fillId="0" borderId="10" xfId="0" applyNumberFormat="1" applyFont="1" applyBorder="1" applyAlignment="1">
      <alignment horizontal="justify" vertical="top" wrapText="1"/>
    </xf>
    <xf numFmtId="49" fontId="55" fillId="0" borderId="0" xfId="0" applyNumberFormat="1" applyFont="1" applyBorder="1" applyAlignment="1">
      <alignment/>
    </xf>
    <xf numFmtId="49" fontId="55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top"/>
    </xf>
    <xf numFmtId="0" fontId="54" fillId="0" borderId="10" xfId="0" applyFont="1" applyBorder="1" applyAlignment="1">
      <alignment horizontal="justify" vertical="top"/>
    </xf>
    <xf numFmtId="49" fontId="54" fillId="0" borderId="0" xfId="0" applyNumberFormat="1" applyFont="1" applyAlignment="1">
      <alignment/>
    </xf>
    <xf numFmtId="0" fontId="54" fillId="33" borderId="10" xfId="0" applyFont="1" applyFill="1" applyBorder="1" applyAlignment="1">
      <alignment horizontal="justify" vertical="top"/>
    </xf>
    <xf numFmtId="0" fontId="54" fillId="0" borderId="10" xfId="0" applyFont="1" applyBorder="1" applyAlignment="1">
      <alignment horizontal="center" vertical="top" wrapText="1"/>
    </xf>
    <xf numFmtId="49" fontId="53" fillId="0" borderId="0" xfId="0" applyNumberFormat="1" applyFont="1" applyAlignment="1">
      <alignment horizontal="center" vertical="center"/>
    </xf>
    <xf numFmtId="49" fontId="54" fillId="0" borderId="11" xfId="0" applyNumberFormat="1" applyFont="1" applyBorder="1" applyAlignment="1">
      <alignment horizontal="center"/>
    </xf>
    <xf numFmtId="49" fontId="55" fillId="0" borderId="0" xfId="0" applyNumberFormat="1" applyFont="1" applyAlignment="1">
      <alignment horizontal="center"/>
    </xf>
    <xf numFmtId="0" fontId="52" fillId="0" borderId="0" xfId="0" applyFont="1" applyAlignment="1">
      <alignment horizontal="center" vertical="center"/>
    </xf>
    <xf numFmtId="164" fontId="5" fillId="0" borderId="0" xfId="44" applyNumberFormat="1" applyFont="1" applyFill="1" applyAlignment="1">
      <alignment vertical="center"/>
    </xf>
    <xf numFmtId="0" fontId="5" fillId="0" borderId="0" xfId="44" applyNumberFormat="1" applyFont="1" applyFill="1" applyAlignment="1">
      <alignment horizontal="center" vertical="center"/>
    </xf>
    <xf numFmtId="164" fontId="4" fillId="0" borderId="0" xfId="44" applyNumberFormat="1" applyFont="1" applyFill="1" applyBorder="1" applyAlignment="1">
      <alignment vertical="center"/>
    </xf>
    <xf numFmtId="164" fontId="5" fillId="0" borderId="0" xfId="44" applyNumberFormat="1" applyFont="1" applyFill="1" applyBorder="1" applyAlignment="1">
      <alignment vertical="center"/>
    </xf>
    <xf numFmtId="164" fontId="2" fillId="0" borderId="0" xfId="44" applyNumberFormat="1" applyFont="1" applyFill="1" applyAlignment="1">
      <alignment vertical="center"/>
    </xf>
    <xf numFmtId="0" fontId="6" fillId="0" borderId="10" xfId="44" applyNumberFormat="1" applyFont="1" applyFill="1" applyBorder="1" applyAlignment="1">
      <alignment horizontal="center" vertical="center" wrapText="1"/>
    </xf>
    <xf numFmtId="0" fontId="6" fillId="0" borderId="10" xfId="44" applyNumberFormat="1" applyFont="1" applyFill="1" applyBorder="1" applyAlignment="1">
      <alignment horizontal="center" vertical="justify"/>
    </xf>
    <xf numFmtId="164" fontId="6" fillId="0" borderId="12" xfId="44" applyNumberFormat="1" applyFont="1" applyFill="1" applyBorder="1" applyAlignment="1">
      <alignment horizontal="right" vertical="justify"/>
    </xf>
    <xf numFmtId="164" fontId="6" fillId="0" borderId="10" xfId="44" applyNumberFormat="1" applyFont="1" applyFill="1" applyBorder="1" applyAlignment="1">
      <alignment horizontal="left" vertical="center" wrapText="1"/>
    </xf>
    <xf numFmtId="164" fontId="6" fillId="0" borderId="10" xfId="44" applyNumberFormat="1" applyFont="1" applyFill="1" applyBorder="1" applyAlignment="1">
      <alignment horizontal="right" vertical="justify"/>
    </xf>
    <xf numFmtId="164" fontId="2" fillId="0" borderId="10" xfId="44" applyNumberFormat="1" applyFont="1" applyFill="1" applyBorder="1" applyAlignment="1">
      <alignment horizontal="left" vertical="center" wrapText="1" indent="2"/>
    </xf>
    <xf numFmtId="0" fontId="54" fillId="33" borderId="10" xfId="0" applyFont="1" applyFill="1" applyBorder="1" applyAlignment="1">
      <alignment horizontal="justify" vertical="center"/>
    </xf>
    <xf numFmtId="164" fontId="2" fillId="0" borderId="10" xfId="44" applyNumberFormat="1" applyFont="1" applyFill="1" applyBorder="1" applyAlignment="1">
      <alignment horizontal="left" vertical="top" wrapText="1" indent="2"/>
    </xf>
    <xf numFmtId="164" fontId="6" fillId="0" borderId="10" xfId="44" applyNumberFormat="1" applyFont="1" applyFill="1" applyBorder="1" applyAlignment="1">
      <alignment horizontal="left" vertical="center" wrapText="1" indent="2"/>
    </xf>
    <xf numFmtId="164" fontId="6" fillId="0" borderId="10" xfId="44" applyNumberFormat="1" applyFont="1" applyFill="1" applyBorder="1" applyAlignment="1">
      <alignment horizontal="left" wrapText="1"/>
    </xf>
    <xf numFmtId="164" fontId="6" fillId="0" borderId="10" xfId="44" applyNumberFormat="1" applyFont="1" applyFill="1" applyBorder="1" applyAlignment="1">
      <alignment horizontal="right"/>
    </xf>
    <xf numFmtId="164" fontId="5" fillId="0" borderId="0" xfId="44" applyNumberFormat="1" applyFont="1" applyFill="1" applyBorder="1" applyAlignment="1">
      <alignment/>
    </xf>
    <xf numFmtId="164" fontId="4" fillId="0" borderId="0" xfId="44" applyNumberFormat="1" applyFont="1" applyFill="1" applyBorder="1" applyAlignment="1">
      <alignment/>
    </xf>
    <xf numFmtId="164" fontId="2" fillId="33" borderId="10" xfId="44" applyNumberFormat="1" applyFont="1" applyFill="1" applyBorder="1" applyAlignment="1">
      <alignment horizontal="left" vertical="top" wrapText="1" indent="2"/>
    </xf>
    <xf numFmtId="0" fontId="54" fillId="34" borderId="10" xfId="0" applyFont="1" applyFill="1" applyBorder="1" applyAlignment="1">
      <alignment horizontal="justify" vertical="top"/>
    </xf>
    <xf numFmtId="0" fontId="6" fillId="0" borderId="10" xfId="44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6" fillId="0" borderId="10" xfId="0" applyFont="1" applyFill="1" applyBorder="1" applyAlignment="1">
      <alignment wrapText="1"/>
    </xf>
    <xf numFmtId="49" fontId="53" fillId="0" borderId="10" xfId="0" applyNumberFormat="1" applyFont="1" applyBorder="1" applyAlignment="1">
      <alignment/>
    </xf>
    <xf numFmtId="49" fontId="53" fillId="0" borderId="10" xfId="0" applyNumberFormat="1" applyFont="1" applyBorder="1" applyAlignment="1">
      <alignment horizontal="justify" vertical="center"/>
    </xf>
    <xf numFmtId="0" fontId="53" fillId="0" borderId="10" xfId="0" applyFont="1" applyBorder="1" applyAlignment="1">
      <alignment vertical="center"/>
    </xf>
    <xf numFmtId="49" fontId="53" fillId="0" borderId="10" xfId="0" applyNumberFormat="1" applyFont="1" applyBorder="1" applyAlignment="1">
      <alignment horizontal="justify" vertical="center" wrapText="1"/>
    </xf>
    <xf numFmtId="164" fontId="6" fillId="0" borderId="10" xfId="44" applyNumberFormat="1" applyFont="1" applyFill="1" applyBorder="1" applyAlignment="1">
      <alignment horizontal="center" vertical="justify"/>
    </xf>
    <xf numFmtId="43" fontId="53" fillId="0" borderId="10" xfId="42" applyFont="1" applyBorder="1" applyAlignment="1">
      <alignment horizontal="center" vertical="center"/>
    </xf>
    <xf numFmtId="43" fontId="54" fillId="0" borderId="10" xfId="42" applyFont="1" applyBorder="1" applyAlignment="1">
      <alignment horizontal="center" vertical="center"/>
    </xf>
    <xf numFmtId="164" fontId="53" fillId="0" borderId="10" xfId="42" applyNumberFormat="1" applyFont="1" applyBorder="1" applyAlignment="1">
      <alignment horizontal="center" vertical="top"/>
    </xf>
    <xf numFmtId="164" fontId="54" fillId="0" borderId="10" xfId="42" applyNumberFormat="1" applyFont="1" applyBorder="1" applyAlignment="1">
      <alignment horizontal="center" vertical="top"/>
    </xf>
    <xf numFmtId="164" fontId="54" fillId="33" borderId="10" xfId="42" applyNumberFormat="1" applyFont="1" applyFill="1" applyBorder="1" applyAlignment="1">
      <alignment horizontal="center" vertical="center"/>
    </xf>
    <xf numFmtId="164" fontId="54" fillId="33" borderId="10" xfId="42" applyNumberFormat="1" applyFont="1" applyFill="1" applyBorder="1" applyAlignment="1">
      <alignment horizontal="center" vertical="top"/>
    </xf>
    <xf numFmtId="164" fontId="53" fillId="0" borderId="0" xfId="0" applyNumberFormat="1" applyFont="1" applyAlignment="1">
      <alignment/>
    </xf>
    <xf numFmtId="164" fontId="54" fillId="0" borderId="10" xfId="42" applyNumberFormat="1" applyFont="1" applyFill="1" applyBorder="1" applyAlignment="1">
      <alignment horizontal="center" vertical="top"/>
    </xf>
    <xf numFmtId="164" fontId="53" fillId="0" borderId="10" xfId="42" applyNumberFormat="1" applyFont="1" applyBorder="1" applyAlignment="1">
      <alignment vertical="center"/>
    </xf>
    <xf numFmtId="164" fontId="52" fillId="0" borderId="0" xfId="0" applyNumberFormat="1" applyFont="1" applyAlignment="1">
      <alignment/>
    </xf>
    <xf numFmtId="0" fontId="54" fillId="33" borderId="13" xfId="0" applyFont="1" applyFill="1" applyBorder="1" applyAlignment="1">
      <alignment horizontal="justify" vertical="top"/>
    </xf>
    <xf numFmtId="164" fontId="6" fillId="0" borderId="13" xfId="44" applyNumberFormat="1" applyFont="1" applyFill="1" applyBorder="1" applyAlignment="1">
      <alignment horizontal="center" vertical="top" wrapText="1"/>
    </xf>
    <xf numFmtId="164" fontId="6" fillId="0" borderId="10" xfId="44" applyNumberFormat="1" applyFont="1" applyFill="1" applyBorder="1" applyAlignment="1">
      <alignment horizontal="center" vertical="center" wrapText="1"/>
    </xf>
    <xf numFmtId="164" fontId="53" fillId="35" borderId="10" xfId="42" applyNumberFormat="1" applyFont="1" applyFill="1" applyBorder="1" applyAlignment="1">
      <alignment vertical="center"/>
    </xf>
    <xf numFmtId="164" fontId="2" fillId="35" borderId="0" xfId="44" applyNumberFormat="1" applyFont="1" applyFill="1" applyAlignment="1">
      <alignment vertical="center"/>
    </xf>
    <xf numFmtId="164" fontId="7" fillId="0" borderId="10" xfId="44" applyNumberFormat="1" applyFont="1" applyFill="1" applyBorder="1" applyAlignment="1">
      <alignment horizontal="left" vertical="center" wrapText="1" indent="2"/>
    </xf>
    <xf numFmtId="0" fontId="53" fillId="35" borderId="10" xfId="0" applyFont="1" applyFill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43" fontId="52" fillId="0" borderId="10" xfId="42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Border="1" applyAlignment="1">
      <alignment horizontal="center"/>
    </xf>
    <xf numFmtId="164" fontId="2" fillId="0" borderId="13" xfId="44" applyNumberFormat="1" applyFont="1" applyFill="1" applyBorder="1" applyAlignment="1">
      <alignment horizontal="right" vertical="justify"/>
    </xf>
    <xf numFmtId="164" fontId="6" fillId="0" borderId="10" xfId="44" applyNumberFormat="1" applyFont="1" applyFill="1" applyBorder="1" applyAlignment="1">
      <alignment vertical="center"/>
    </xf>
    <xf numFmtId="164" fontId="2" fillId="0" borderId="10" xfId="44" applyNumberFormat="1" applyFont="1" applyFill="1" applyBorder="1" applyAlignment="1">
      <alignment vertical="center"/>
    </xf>
    <xf numFmtId="164" fontId="6" fillId="0" borderId="0" xfId="44" applyNumberFormat="1" applyFont="1" applyFill="1" applyBorder="1" applyAlignment="1">
      <alignment/>
    </xf>
    <xf numFmtId="164" fontId="6" fillId="0" borderId="10" xfId="44" applyNumberFormat="1" applyFont="1" applyFill="1" applyBorder="1" applyAlignment="1">
      <alignment/>
    </xf>
    <xf numFmtId="164" fontId="5" fillId="0" borderId="10" xfId="44" applyNumberFormat="1" applyFont="1" applyFill="1" applyBorder="1" applyAlignment="1">
      <alignment vertical="center"/>
    </xf>
    <xf numFmtId="164" fontId="4" fillId="0" borderId="10" xfId="44" applyNumberFormat="1" applyFont="1" applyFill="1" applyBorder="1" applyAlignment="1">
      <alignment vertical="center"/>
    </xf>
    <xf numFmtId="164" fontId="2" fillId="0" borderId="0" xfId="44" applyNumberFormat="1" applyFont="1" applyFill="1" applyBorder="1" applyAlignment="1">
      <alignment vertical="center"/>
    </xf>
    <xf numFmtId="164" fontId="6" fillId="0" borderId="13" xfId="44" applyNumberFormat="1" applyFont="1" applyFill="1" applyBorder="1" applyAlignment="1">
      <alignment horizontal="right" vertical="justify"/>
    </xf>
    <xf numFmtId="164" fontId="6" fillId="0" borderId="13" xfId="44" applyNumberFormat="1" applyFont="1" applyFill="1" applyBorder="1" applyAlignment="1">
      <alignment horizontal="right" vertical="justify" wrapText="1"/>
    </xf>
    <xf numFmtId="164" fontId="2" fillId="0" borderId="13" xfId="44" applyNumberFormat="1" applyFont="1" applyFill="1" applyBorder="1" applyAlignment="1">
      <alignment horizontal="right" vertical="justify" wrapText="1"/>
    </xf>
    <xf numFmtId="164" fontId="6" fillId="0" borderId="14" xfId="44" applyNumberFormat="1" applyFont="1" applyFill="1" applyBorder="1" applyAlignment="1">
      <alignment horizontal="right" vertical="justify" wrapText="1"/>
    </xf>
    <xf numFmtId="164" fontId="2" fillId="0" borderId="15" xfId="44" applyNumberFormat="1" applyFont="1" applyFill="1" applyBorder="1" applyAlignment="1">
      <alignment horizontal="right" vertical="justify" wrapText="1"/>
    </xf>
    <xf numFmtId="164" fontId="2" fillId="0" borderId="16" xfId="44" applyNumberFormat="1" applyFont="1" applyFill="1" applyBorder="1" applyAlignment="1">
      <alignment horizontal="right" vertical="justify" wrapText="1"/>
    </xf>
    <xf numFmtId="164" fontId="6" fillId="0" borderId="14" xfId="44" applyNumberFormat="1" applyFont="1" applyFill="1" applyBorder="1" applyAlignment="1">
      <alignment horizontal="right" vertical="justify"/>
    </xf>
    <xf numFmtId="164" fontId="6" fillId="0" borderId="17" xfId="44" applyNumberFormat="1" applyFont="1" applyFill="1" applyBorder="1" applyAlignment="1">
      <alignment horizontal="right" vertical="justify"/>
    </xf>
    <xf numFmtId="164" fontId="6" fillId="0" borderId="17" xfId="44" applyNumberFormat="1" applyFont="1" applyFill="1" applyBorder="1" applyAlignment="1">
      <alignment horizontal="right" vertical="justify" wrapText="1"/>
    </xf>
    <xf numFmtId="164" fontId="2" fillId="0" borderId="17" xfId="44" applyNumberFormat="1" applyFont="1" applyFill="1" applyBorder="1" applyAlignment="1">
      <alignment horizontal="right" vertical="justify" wrapText="1"/>
    </xf>
    <xf numFmtId="164" fontId="6" fillId="0" borderId="18" xfId="44" applyNumberFormat="1" applyFont="1" applyFill="1" applyBorder="1" applyAlignment="1">
      <alignment horizontal="right" vertical="justify" wrapText="1"/>
    </xf>
    <xf numFmtId="164" fontId="2" fillId="0" borderId="19" xfId="44" applyNumberFormat="1" applyFont="1" applyFill="1" applyBorder="1" applyAlignment="1">
      <alignment horizontal="right" vertical="justify" wrapText="1"/>
    </xf>
    <xf numFmtId="164" fontId="2" fillId="0" borderId="20" xfId="44" applyNumberFormat="1" applyFont="1" applyFill="1" applyBorder="1" applyAlignment="1">
      <alignment horizontal="right" vertical="justify" wrapText="1"/>
    </xf>
    <xf numFmtId="164" fontId="6" fillId="0" borderId="18" xfId="44" applyNumberFormat="1" applyFont="1" applyFill="1" applyBorder="1" applyAlignment="1">
      <alignment horizontal="right" vertical="justify"/>
    </xf>
    <xf numFmtId="0" fontId="53" fillId="0" borderId="0" xfId="0" applyFont="1" applyAlignment="1">
      <alignment horizontal="center"/>
    </xf>
    <xf numFmtId="0" fontId="53" fillId="0" borderId="21" xfId="0" applyFont="1" applyBorder="1" applyAlignment="1">
      <alignment horizontal="justify" vertical="top"/>
    </xf>
    <xf numFmtId="0" fontId="53" fillId="0" borderId="22" xfId="0" applyFont="1" applyBorder="1" applyAlignment="1">
      <alignment horizontal="justify" vertical="top"/>
    </xf>
    <xf numFmtId="0" fontId="53" fillId="0" borderId="23" xfId="0" applyFont="1" applyBorder="1" applyAlignment="1">
      <alignment horizontal="justify" vertical="top"/>
    </xf>
    <xf numFmtId="49" fontId="54" fillId="0" borderId="0" xfId="0" applyNumberFormat="1" applyFont="1" applyAlignment="1">
      <alignment horizontal="right"/>
    </xf>
    <xf numFmtId="49" fontId="54" fillId="35" borderId="0" xfId="0" applyNumberFormat="1" applyFont="1" applyFill="1" applyAlignment="1">
      <alignment horizontal="center"/>
    </xf>
    <xf numFmtId="49" fontId="54" fillId="0" borderId="0" xfId="0" applyNumberFormat="1" applyFont="1" applyBorder="1" applyAlignment="1">
      <alignment horizontal="right"/>
    </xf>
    <xf numFmtId="49" fontId="54" fillId="0" borderId="0" xfId="0" applyNumberFormat="1" applyFont="1" applyBorder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164" fontId="6" fillId="35" borderId="0" xfId="44" applyNumberFormat="1" applyFont="1" applyFill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/>
    </xf>
    <xf numFmtId="164" fontId="5" fillId="0" borderId="0" xfId="44" applyNumberFormat="1" applyFont="1" applyFill="1" applyAlignment="1">
      <alignment horizontal="center" vertical="center" wrapText="1"/>
    </xf>
    <xf numFmtId="0" fontId="54" fillId="0" borderId="13" xfId="0" applyFont="1" applyBorder="1" applyAlignment="1">
      <alignment horizontal="left"/>
    </xf>
    <xf numFmtId="0" fontId="54" fillId="0" borderId="24" xfId="0" applyFont="1" applyBorder="1" applyAlignment="1">
      <alignment horizontal="left"/>
    </xf>
    <xf numFmtId="0" fontId="54" fillId="0" borderId="17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164" fontId="6" fillId="0" borderId="0" xfId="44" applyNumberFormat="1" applyFont="1" applyFill="1" applyAlignment="1">
      <alignment horizontal="center" vertical="center"/>
    </xf>
    <xf numFmtId="164" fontId="6" fillId="35" borderId="10" xfId="44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0" borderId="13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9" fillId="0" borderId="1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164" fontId="6" fillId="0" borderId="0" xfId="44" applyNumberFormat="1" applyFont="1" applyFill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right"/>
    </xf>
    <xf numFmtId="49" fontId="55" fillId="0" borderId="0" xfId="0" applyNumberFormat="1" applyFont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49" fontId="55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164" fontId="4" fillId="35" borderId="0" xfId="44" applyNumberFormat="1" applyFont="1" applyFill="1" applyAlignment="1">
      <alignment horizontal="center" vertical="center" wrapText="1"/>
    </xf>
    <xf numFmtId="164" fontId="4" fillId="0" borderId="0" xfId="44" applyNumberFormat="1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2</xdr:col>
      <xdr:colOff>1114425</xdr:colOff>
      <xdr:row>2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71600" y="228600"/>
          <a:ext cx="1619250" cy="561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A_© eQi 2017-2018 wLª:</a:t>
          </a:r>
          <a:r>
            <a:rPr lang="en-US" cap="none" sz="13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ev‡RU mvi ms‡ÿc</a:t>
          </a:r>
          <a:r>
            <a:rPr lang="en-US" cap="none" sz="13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view="pageBreakPreview" zoomScale="118" zoomScaleSheetLayoutView="118" zoomScalePageLayoutView="0" workbookViewId="0" topLeftCell="A12">
      <selection activeCell="D21" sqref="D21"/>
    </sheetView>
  </sheetViews>
  <sheetFormatPr defaultColWidth="9.140625" defaultRowHeight="15"/>
  <cols>
    <col min="1" max="1" width="7.28125" style="1" bestFit="1" customWidth="1"/>
    <col min="2" max="2" width="28.00390625" style="1" customWidth="1"/>
    <col min="3" max="3" width="16.7109375" style="1" customWidth="1"/>
    <col min="4" max="4" width="19.57421875" style="1" customWidth="1"/>
    <col min="5" max="5" width="15.8515625" style="1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1:5" s="5" customFormat="1" ht="19.5">
      <c r="A1" s="119" t="s">
        <v>170</v>
      </c>
      <c r="B1" s="119"/>
      <c r="C1" s="119"/>
      <c r="D1" s="119"/>
      <c r="E1" s="119"/>
    </row>
    <row r="2" spans="1:5" s="5" customFormat="1" ht="19.5">
      <c r="A2" s="29"/>
      <c r="B2" s="29"/>
      <c r="C2" s="29"/>
      <c r="D2" s="118" t="s">
        <v>88</v>
      </c>
      <c r="E2" s="118"/>
    </row>
    <row r="3" spans="1:5" s="5" customFormat="1" ht="19.5">
      <c r="A3" s="29"/>
      <c r="B3" s="118" t="s">
        <v>91</v>
      </c>
      <c r="C3" s="118"/>
      <c r="D3" s="120" t="s">
        <v>96</v>
      </c>
      <c r="E3" s="120"/>
    </row>
    <row r="4" spans="1:5" s="5" customFormat="1" ht="19.5">
      <c r="A4" s="121" t="s">
        <v>156</v>
      </c>
      <c r="B4" s="121"/>
      <c r="C4" s="121"/>
      <c r="D4" s="121"/>
      <c r="E4" s="121"/>
    </row>
    <row r="5" spans="1:5" s="5" customFormat="1" ht="9" customHeight="1">
      <c r="A5" s="33"/>
      <c r="B5" s="33"/>
      <c r="C5" s="33"/>
      <c r="D5" s="33"/>
      <c r="E5" s="33"/>
    </row>
    <row r="6" spans="1:5" ht="97.5">
      <c r="A6" s="122" t="s">
        <v>6</v>
      </c>
      <c r="B6" s="123"/>
      <c r="C6" s="31" t="s">
        <v>18</v>
      </c>
      <c r="D6" s="31" t="s">
        <v>19</v>
      </c>
      <c r="E6" s="31" t="s">
        <v>89</v>
      </c>
    </row>
    <row r="7" spans="1:5" ht="30" customHeight="1">
      <c r="A7" s="30" t="s">
        <v>7</v>
      </c>
      <c r="B7" s="30" t="s">
        <v>8</v>
      </c>
      <c r="C7" s="30"/>
      <c r="D7" s="30"/>
      <c r="E7" s="30"/>
    </row>
    <row r="8" spans="1:5" ht="21.75" customHeight="1">
      <c r="A8" s="115"/>
      <c r="B8" s="27" t="s">
        <v>0</v>
      </c>
      <c r="C8" s="66">
        <f>'Revenue Income'!B34-'Revenue Income'!B30</f>
        <v>860050</v>
      </c>
      <c r="D8" s="66" t="e">
        <f>'Revenue Income'!#REF!-'Revenue Income'!#REF!</f>
        <v>#REF!</v>
      </c>
      <c r="E8" s="66">
        <f>'Revenue Income'!C34-'Revenue Income'!C30</f>
        <v>1079458</v>
      </c>
    </row>
    <row r="9" spans="1:5" ht="21.75" customHeight="1">
      <c r="A9" s="116"/>
      <c r="B9" s="27" t="s">
        <v>1</v>
      </c>
      <c r="C9" s="66">
        <f>'Revenue Income'!B30</f>
        <v>0</v>
      </c>
      <c r="D9" s="66" t="e">
        <f>'Revenue Income'!#REF!</f>
        <v>#REF!</v>
      </c>
      <c r="E9" s="66">
        <f>'Revenue Income'!C30</f>
        <v>0</v>
      </c>
    </row>
    <row r="10" spans="1:5" ht="21.75" customHeight="1">
      <c r="A10" s="116"/>
      <c r="B10" s="28" t="s">
        <v>2</v>
      </c>
      <c r="C10" s="67">
        <f>SUM(C8:C9)</f>
        <v>860050</v>
      </c>
      <c r="D10" s="67" t="e">
        <f>SUM(D8:D9)</f>
        <v>#REF!</v>
      </c>
      <c r="E10" s="67">
        <f>SUM(E8:E9)</f>
        <v>1079458</v>
      </c>
    </row>
    <row r="11" spans="1:5" ht="21.75" customHeight="1">
      <c r="A11" s="116"/>
      <c r="B11" s="27" t="s">
        <v>3</v>
      </c>
      <c r="C11" s="66" t="e">
        <f>'Revenue Exp.'!#REF!</f>
        <v>#REF!</v>
      </c>
      <c r="D11" s="66">
        <f>'Revenue Exp.'!B59</f>
        <v>851487</v>
      </c>
      <c r="E11" s="66">
        <f>'Revenue Exp.'!D59</f>
        <v>1011200</v>
      </c>
    </row>
    <row r="12" spans="1:5" ht="21.75" customHeight="1">
      <c r="A12" s="117"/>
      <c r="B12" s="28" t="s">
        <v>9</v>
      </c>
      <c r="C12" s="71" t="e">
        <f>C10-C11</f>
        <v>#REF!</v>
      </c>
      <c r="D12" s="71" t="e">
        <f>D10-D11</f>
        <v>#REF!</v>
      </c>
      <c r="E12" s="71">
        <f>E10-E11</f>
        <v>68258</v>
      </c>
    </row>
    <row r="13" spans="1:5" ht="30" customHeight="1">
      <c r="A13" s="30" t="s">
        <v>11</v>
      </c>
      <c r="B13" s="30" t="s">
        <v>12</v>
      </c>
      <c r="C13" s="69"/>
      <c r="D13" s="69"/>
      <c r="E13" s="69"/>
    </row>
    <row r="14" spans="1:5" ht="21.75" customHeight="1">
      <c r="A14" s="115"/>
      <c r="B14" s="27" t="s">
        <v>10</v>
      </c>
      <c r="C14" s="66" t="e">
        <f>'Dev Income'!#REF!-'Dev Income'!B28-'Dev Income'!B30</f>
        <v>#REF!</v>
      </c>
      <c r="D14" s="66" t="e">
        <f>'Dev Income'!#REF!-'Dev Income'!#REF!-'Dev Income'!#REF!</f>
        <v>#REF!</v>
      </c>
      <c r="E14" s="66" t="e">
        <f>'Dev Income'!#REF!-'Dev Income'!#REF!-'Dev Income'!#REF!</f>
        <v>#REF!</v>
      </c>
    </row>
    <row r="15" spans="1:5" ht="21.75" customHeight="1">
      <c r="A15" s="116"/>
      <c r="B15" s="27" t="s">
        <v>13</v>
      </c>
      <c r="C15" s="66">
        <f>'Dev Income'!B28</f>
        <v>0</v>
      </c>
      <c r="D15" s="66" t="e">
        <f>'Dev Income'!#REF!</f>
        <v>#REF!</v>
      </c>
      <c r="E15" s="66" t="e">
        <f>'Dev Income'!#REF!</f>
        <v>#REF!</v>
      </c>
    </row>
    <row r="16" spans="1:5" ht="21.75" customHeight="1">
      <c r="A16" s="116"/>
      <c r="B16" s="27" t="s">
        <v>4</v>
      </c>
      <c r="C16" s="67" t="e">
        <f>SUM(C14:C15)</f>
        <v>#REF!</v>
      </c>
      <c r="D16" s="67" t="e">
        <f>SUM(D14:D15)</f>
        <v>#REF!</v>
      </c>
      <c r="E16" s="67" t="e">
        <f>SUM(E14:E15)</f>
        <v>#REF!</v>
      </c>
    </row>
    <row r="17" spans="1:7" ht="21.75" customHeight="1">
      <c r="A17" s="116"/>
      <c r="B17" s="28" t="s">
        <v>14</v>
      </c>
      <c r="C17" s="67" t="e">
        <f>C12+C16</f>
        <v>#REF!</v>
      </c>
      <c r="D17" s="67" t="e">
        <f>D12+D16</f>
        <v>#REF!</v>
      </c>
      <c r="E17" s="67" t="e">
        <f>E12+E16</f>
        <v>#REF!</v>
      </c>
      <c r="G17" s="73"/>
    </row>
    <row r="18" spans="1:5" ht="21.75" customHeight="1">
      <c r="A18" s="116"/>
      <c r="B18" s="27" t="s">
        <v>15</v>
      </c>
      <c r="C18" s="66" t="e">
        <f>'Dev Exp.'!#REF!</f>
        <v>#REF!</v>
      </c>
      <c r="D18" s="66" t="e">
        <f>'Dev Exp.'!#REF!</f>
        <v>#REF!</v>
      </c>
      <c r="E18" s="66" t="e">
        <f>'Dev Exp.'!#REF!</f>
        <v>#REF!</v>
      </c>
    </row>
    <row r="19" spans="1:5" ht="21.75" customHeight="1">
      <c r="A19" s="116"/>
      <c r="B19" s="27" t="s">
        <v>16</v>
      </c>
      <c r="C19" s="66" t="e">
        <f>C17-C18</f>
        <v>#REF!</v>
      </c>
      <c r="D19" s="66" t="e">
        <f>D17-D18</f>
        <v>#REF!</v>
      </c>
      <c r="E19" s="66" t="e">
        <f>E17-E18</f>
        <v>#REF!</v>
      </c>
    </row>
    <row r="20" spans="1:5" ht="21.75" customHeight="1">
      <c r="A20" s="116"/>
      <c r="B20" s="27" t="s">
        <v>17</v>
      </c>
      <c r="C20" s="66">
        <f>'Dev Income'!B12</f>
        <v>1929267</v>
      </c>
      <c r="D20" s="66" t="e">
        <f>'Dev Income'!#REF!</f>
        <v>#REF!</v>
      </c>
      <c r="E20" s="66" t="e">
        <f>'Dev Income'!#REF!</f>
        <v>#REF!</v>
      </c>
    </row>
    <row r="21" spans="1:5" s="4" customFormat="1" ht="34.5" customHeight="1">
      <c r="A21" s="117"/>
      <c r="B21" s="47" t="s">
        <v>5</v>
      </c>
      <c r="C21" s="68" t="e">
        <f>C19+C20</f>
        <v>#REF!</v>
      </c>
      <c r="D21" s="68" t="e">
        <f>D19+D20</f>
        <v>#REF!</v>
      </c>
      <c r="E21" s="68" t="e">
        <f>E19+E20</f>
        <v>#REF!</v>
      </c>
    </row>
    <row r="22" spans="1:5" ht="19.5">
      <c r="A22" s="8"/>
      <c r="B22" s="8"/>
      <c r="C22" s="8"/>
      <c r="D22" s="8"/>
      <c r="E22" s="8"/>
    </row>
    <row r="23" spans="1:5" ht="19.5">
      <c r="A23" s="8"/>
      <c r="B23" s="8"/>
      <c r="C23" s="8"/>
      <c r="D23" s="8"/>
      <c r="E23" s="8"/>
    </row>
    <row r="24" spans="1:5" ht="19.5">
      <c r="A24" s="8"/>
      <c r="B24" s="8"/>
      <c r="C24" s="70"/>
      <c r="D24" s="8"/>
      <c r="E24" s="8"/>
    </row>
    <row r="25" spans="1:5" ht="19.5">
      <c r="A25" s="8"/>
      <c r="B25" s="8"/>
      <c r="C25" s="8"/>
      <c r="D25" s="8"/>
      <c r="E25" s="8"/>
    </row>
    <row r="26" spans="1:5" ht="19.5">
      <c r="A26" s="8"/>
      <c r="B26" s="8"/>
      <c r="C26" s="8"/>
      <c r="D26" s="8"/>
      <c r="E26" s="8"/>
    </row>
    <row r="27" spans="1:5" ht="19.5">
      <c r="A27" s="8"/>
      <c r="B27" s="8"/>
      <c r="C27" s="8"/>
      <c r="D27" s="8"/>
      <c r="E27" s="8"/>
    </row>
    <row r="28" spans="1:5" ht="19.5">
      <c r="A28" s="114" t="s">
        <v>59</v>
      </c>
      <c r="B28" s="114"/>
      <c r="C28" s="8"/>
      <c r="D28" s="114" t="s">
        <v>60</v>
      </c>
      <c r="E28" s="114"/>
    </row>
    <row r="29" spans="1:5" ht="19.5">
      <c r="A29" s="114" t="s">
        <v>157</v>
      </c>
      <c r="B29" s="114"/>
      <c r="C29" s="8"/>
      <c r="D29" s="114" t="s">
        <v>157</v>
      </c>
      <c r="E29" s="114"/>
    </row>
    <row r="30" spans="1:5" ht="19.5">
      <c r="A30" s="114" t="s">
        <v>117</v>
      </c>
      <c r="B30" s="114"/>
      <c r="C30" s="8"/>
      <c r="D30" s="114" t="s">
        <v>117</v>
      </c>
      <c r="E30" s="114"/>
    </row>
    <row r="31" spans="1:5" ht="19.5">
      <c r="A31" s="17"/>
      <c r="B31" s="17"/>
      <c r="C31" s="17"/>
      <c r="D31" s="17"/>
      <c r="E31" s="17"/>
    </row>
    <row r="32" spans="1:5" ht="19.5">
      <c r="A32" s="8"/>
      <c r="B32" s="8"/>
      <c r="C32" s="8"/>
      <c r="D32" s="8"/>
      <c r="E32" s="8"/>
    </row>
    <row r="33" spans="1:5" ht="19.5">
      <c r="A33" s="8"/>
      <c r="B33" s="8"/>
      <c r="C33" s="8"/>
      <c r="D33" s="8"/>
      <c r="E33" s="8"/>
    </row>
  </sheetData>
  <sheetProtection/>
  <mergeCells count="14">
    <mergeCell ref="A14:A21"/>
    <mergeCell ref="B3:C3"/>
    <mergeCell ref="A1:E1"/>
    <mergeCell ref="D2:E2"/>
    <mergeCell ref="D3:E3"/>
    <mergeCell ref="A4:E4"/>
    <mergeCell ref="A6:B6"/>
    <mergeCell ref="A8:A12"/>
    <mergeCell ref="D28:E28"/>
    <mergeCell ref="D29:E29"/>
    <mergeCell ref="D30:E30"/>
    <mergeCell ref="A28:B28"/>
    <mergeCell ref="A29:B29"/>
    <mergeCell ref="A30:B30"/>
  </mergeCells>
  <printOptions horizontalCentered="1"/>
  <pageMargins left="0.75" right="0.5" top="1.25" bottom="0.25" header="0.3" footer="0.3"/>
  <pageSetup horizontalDpi="600" verticalDpi="600" orientation="portrait" paperSize="9" r:id="rId1"/>
  <headerFooter>
    <oddFooter>&amp;C&amp;"SutonnyMJ,Regular"&amp;P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4"/>
  <sheetViews>
    <sheetView view="pageBreakPreview" zoomScale="145" zoomScaleSheetLayoutView="145" zoomScalePageLayoutView="0" workbookViewId="0" topLeftCell="A1">
      <selection activeCell="A9" sqref="A9"/>
    </sheetView>
  </sheetViews>
  <sheetFormatPr defaultColWidth="9.140625" defaultRowHeight="15"/>
  <cols>
    <col min="1" max="1" width="45.8515625" style="36" bestFit="1" customWidth="1"/>
    <col min="2" max="2" width="15.421875" style="36" bestFit="1" customWidth="1"/>
    <col min="3" max="3" width="20.421875" style="36" customWidth="1"/>
    <col min="4" max="4" width="15.421875" style="36" bestFit="1" customWidth="1"/>
    <col min="5" max="5" width="10.28125" style="36" bestFit="1" customWidth="1"/>
    <col min="6" max="16384" width="9.140625" style="36" customWidth="1"/>
  </cols>
  <sheetData>
    <row r="1" spans="1:5" s="40" customFormat="1" ht="19.5">
      <c r="A1" s="124" t="s">
        <v>193</v>
      </c>
      <c r="B1" s="124"/>
      <c r="C1" s="124"/>
      <c r="D1" s="124"/>
      <c r="E1" s="78"/>
    </row>
    <row r="2" spans="1:4" s="8" customFormat="1" ht="19.5">
      <c r="A2" s="130" t="s">
        <v>97</v>
      </c>
      <c r="B2" s="130"/>
      <c r="C2" s="130"/>
      <c r="D2" s="130"/>
    </row>
    <row r="3" spans="1:4" s="8" customFormat="1" ht="19.5">
      <c r="A3" s="130" t="s">
        <v>98</v>
      </c>
      <c r="B3" s="130"/>
      <c r="C3" s="130"/>
      <c r="D3" s="130"/>
    </row>
    <row r="4" spans="1:4" s="40" customFormat="1" ht="19.5">
      <c r="A4" s="133" t="s">
        <v>194</v>
      </c>
      <c r="B4" s="133"/>
      <c r="C4" s="133"/>
      <c r="D4" s="133"/>
    </row>
    <row r="5" spans="1:4" s="8" customFormat="1" ht="19.5">
      <c r="A5" s="131" t="s">
        <v>220</v>
      </c>
      <c r="B5" s="131"/>
      <c r="C5" s="131"/>
      <c r="D5" s="131"/>
    </row>
    <row r="6" spans="1:4" s="8" customFormat="1" ht="19.5">
      <c r="A6" s="131" t="s">
        <v>20</v>
      </c>
      <c r="B6" s="131"/>
      <c r="C6" s="131"/>
      <c r="D6" s="131"/>
    </row>
    <row r="7" spans="1:4" s="8" customFormat="1" ht="19.5">
      <c r="A7" s="132" t="s">
        <v>21</v>
      </c>
      <c r="B7" s="132"/>
      <c r="C7" s="132"/>
      <c r="D7" s="132"/>
    </row>
    <row r="8" spans="1:4" s="1" customFormat="1" ht="19.5">
      <c r="A8" s="127" t="s">
        <v>22</v>
      </c>
      <c r="B8" s="128"/>
      <c r="C8" s="128"/>
      <c r="D8" s="129"/>
    </row>
    <row r="9" spans="1:4" ht="58.5">
      <c r="A9" s="9" t="s">
        <v>23</v>
      </c>
      <c r="B9" s="9" t="s">
        <v>221</v>
      </c>
      <c r="C9" s="9" t="s">
        <v>222</v>
      </c>
      <c r="D9" s="9" t="s">
        <v>223</v>
      </c>
    </row>
    <row r="10" spans="1:4" s="37" customFormat="1" ht="19.5">
      <c r="A10" s="41">
        <v>1</v>
      </c>
      <c r="B10" s="42">
        <v>2</v>
      </c>
      <c r="C10" s="41">
        <v>3</v>
      </c>
      <c r="D10" s="42">
        <v>4</v>
      </c>
    </row>
    <row r="11" spans="1:4" s="38" customFormat="1" ht="19.5" customHeight="1">
      <c r="A11" s="44" t="s">
        <v>99</v>
      </c>
      <c r="B11" s="45"/>
      <c r="C11" s="45"/>
      <c r="D11" s="45"/>
    </row>
    <row r="12" spans="1:4" s="39" customFormat="1" ht="19.5" customHeight="1">
      <c r="A12" s="46" t="s">
        <v>100</v>
      </c>
      <c r="B12" s="92">
        <v>370805</v>
      </c>
      <c r="C12" s="92">
        <v>44458</v>
      </c>
      <c r="D12" s="94">
        <v>17377</v>
      </c>
    </row>
    <row r="13" spans="1:4" s="39" customFormat="1" ht="19.5" customHeight="1">
      <c r="A13" s="46" t="s">
        <v>101</v>
      </c>
      <c r="B13" s="92"/>
      <c r="C13" s="92"/>
      <c r="D13" s="94"/>
    </row>
    <row r="14" spans="1:4" s="39" customFormat="1" ht="19.5" customHeight="1">
      <c r="A14" s="46" t="s">
        <v>102</v>
      </c>
      <c r="B14" s="92"/>
      <c r="C14" s="92"/>
      <c r="D14" s="94"/>
    </row>
    <row r="15" spans="1:4" s="39" customFormat="1" ht="19.5" customHeight="1">
      <c r="A15" s="46" t="s">
        <v>103</v>
      </c>
      <c r="B15" s="92">
        <v>370805</v>
      </c>
      <c r="C15" s="92">
        <v>44458</v>
      </c>
      <c r="D15" s="94">
        <v>17377</v>
      </c>
    </row>
    <row r="16" spans="1:4" s="39" customFormat="1" ht="16.5" customHeight="1">
      <c r="A16" s="44" t="s">
        <v>104</v>
      </c>
      <c r="D16" s="94"/>
    </row>
    <row r="17" spans="1:4" s="39" customFormat="1" ht="19.5" customHeight="1">
      <c r="A17" s="46" t="s">
        <v>109</v>
      </c>
      <c r="B17" s="92">
        <v>416545</v>
      </c>
      <c r="C17" s="92">
        <v>300000</v>
      </c>
      <c r="D17" s="94">
        <v>300000</v>
      </c>
    </row>
    <row r="18" spans="1:4" s="39" customFormat="1" ht="19.5" customHeight="1">
      <c r="A18" s="46" t="s">
        <v>110</v>
      </c>
      <c r="B18" s="92"/>
      <c r="C18" s="92">
        <v>30000</v>
      </c>
      <c r="D18" s="94">
        <v>50000</v>
      </c>
    </row>
    <row r="19" spans="1:4" s="39" customFormat="1" ht="19.5" customHeight="1">
      <c r="A19" s="46" t="s">
        <v>111</v>
      </c>
      <c r="B19" s="92"/>
      <c r="C19" s="92"/>
      <c r="D19" s="99"/>
    </row>
    <row r="20" spans="1:4" s="39" customFormat="1" ht="19.5" customHeight="1">
      <c r="A20" s="46" t="s">
        <v>112</v>
      </c>
      <c r="B20" s="92"/>
      <c r="C20" s="92">
        <v>300000</v>
      </c>
      <c r="D20" s="94">
        <v>300000</v>
      </c>
    </row>
    <row r="21" spans="1:4" s="39" customFormat="1" ht="19.5" customHeight="1">
      <c r="A21" s="46" t="s">
        <v>158</v>
      </c>
      <c r="B21" s="92"/>
      <c r="C21" s="92"/>
      <c r="D21" s="94"/>
    </row>
    <row r="22" spans="1:4" s="39" customFormat="1" ht="19.5" customHeight="1">
      <c r="A22" s="46" t="s">
        <v>113</v>
      </c>
      <c r="B22" s="92"/>
      <c r="C22" s="92">
        <v>300000</v>
      </c>
      <c r="D22" s="94">
        <v>300000</v>
      </c>
    </row>
    <row r="23" spans="1:4" s="39" customFormat="1" ht="19.5" customHeight="1">
      <c r="A23" s="46" t="s">
        <v>114</v>
      </c>
      <c r="B23" s="92"/>
      <c r="C23" s="92"/>
      <c r="D23" s="94"/>
    </row>
    <row r="24" spans="1:4" s="39" customFormat="1" ht="19.5" customHeight="1">
      <c r="A24" s="46" t="s">
        <v>115</v>
      </c>
      <c r="B24" s="92"/>
      <c r="C24" s="92"/>
      <c r="D24" s="94"/>
    </row>
    <row r="25" spans="1:4" s="39" customFormat="1" ht="19.5" customHeight="1">
      <c r="A25" s="46" t="s">
        <v>85</v>
      </c>
      <c r="B25" s="92"/>
      <c r="C25" s="92"/>
      <c r="D25" s="94"/>
    </row>
    <row r="26" spans="1:4" s="39" customFormat="1" ht="19.5" customHeight="1">
      <c r="A26" s="46" t="s">
        <v>169</v>
      </c>
      <c r="B26" s="92"/>
      <c r="C26" s="92"/>
      <c r="D26" s="94"/>
    </row>
    <row r="27" spans="1:4" s="39" customFormat="1" ht="18" customHeight="1">
      <c r="A27" s="46" t="s">
        <v>86</v>
      </c>
      <c r="B27" s="92">
        <v>36900</v>
      </c>
      <c r="C27" s="92">
        <v>40000</v>
      </c>
      <c r="D27" s="94">
        <v>40000</v>
      </c>
    </row>
    <row r="28" spans="1:4" s="39" customFormat="1" ht="17.25" customHeight="1">
      <c r="A28" s="46" t="s">
        <v>105</v>
      </c>
      <c r="D28" s="94"/>
    </row>
    <row r="29" spans="1:4" s="39" customFormat="1" ht="19.5" customHeight="1">
      <c r="A29" s="46" t="s">
        <v>106</v>
      </c>
      <c r="B29" s="92">
        <v>15000</v>
      </c>
      <c r="C29" s="92">
        <v>50000</v>
      </c>
      <c r="D29" s="94">
        <v>50000</v>
      </c>
    </row>
    <row r="30" spans="1:4" s="39" customFormat="1" ht="19.5">
      <c r="A30" s="46" t="s">
        <v>116</v>
      </c>
      <c r="B30" s="92"/>
      <c r="C30" s="92"/>
      <c r="D30" s="94"/>
    </row>
    <row r="31" spans="1:4" s="39" customFormat="1" ht="18" customHeight="1">
      <c r="A31" s="46" t="s">
        <v>122</v>
      </c>
      <c r="B31" s="92"/>
      <c r="C31" s="92"/>
      <c r="D31" s="94"/>
    </row>
    <row r="32" spans="1:4" s="39" customFormat="1" ht="16.5" customHeight="1">
      <c r="A32" s="46" t="s">
        <v>123</v>
      </c>
      <c r="D32" s="94"/>
    </row>
    <row r="33" spans="1:4" s="39" customFormat="1" ht="19.5" customHeight="1">
      <c r="A33" s="46" t="s">
        <v>107</v>
      </c>
      <c r="B33" s="92">
        <v>20800</v>
      </c>
      <c r="C33" s="92">
        <v>15000</v>
      </c>
      <c r="D33" s="94">
        <v>20000</v>
      </c>
    </row>
    <row r="34" spans="1:4" s="38" customFormat="1" ht="19.5" customHeight="1" thickBot="1">
      <c r="A34" s="63" t="s">
        <v>155</v>
      </c>
      <c r="B34" s="43">
        <f>SUM(B15:B33)</f>
        <v>860050</v>
      </c>
      <c r="C34" s="43">
        <f>SUM(C15:C33)</f>
        <v>1079458</v>
      </c>
      <c r="D34" s="93">
        <f>SUM(D15:D33)</f>
        <v>1077377</v>
      </c>
    </row>
    <row r="35" spans="1:4" s="5" customFormat="1" ht="20.25" thickTop="1">
      <c r="A35" s="17"/>
      <c r="B35" s="17"/>
      <c r="C35" s="17"/>
      <c r="D35" s="17"/>
    </row>
    <row r="36" spans="1:4" s="5" customFormat="1" ht="19.5">
      <c r="A36" s="17"/>
      <c r="B36" s="17"/>
      <c r="C36" s="17"/>
      <c r="D36" s="17"/>
    </row>
    <row r="37" spans="1:4" s="5" customFormat="1" ht="0.75" customHeight="1">
      <c r="A37" s="17"/>
      <c r="B37" s="17"/>
      <c r="C37" s="17"/>
      <c r="D37" s="17"/>
    </row>
    <row r="38" spans="1:4" s="5" customFormat="1" ht="19.5">
      <c r="A38" s="17"/>
      <c r="B38" s="17"/>
      <c r="C38" s="17"/>
      <c r="D38" s="17"/>
    </row>
    <row r="39" spans="1:4" s="5" customFormat="1" ht="5.25" customHeight="1">
      <c r="A39" s="17"/>
      <c r="B39" s="17"/>
      <c r="C39" s="17"/>
      <c r="D39" s="17"/>
    </row>
    <row r="40" spans="1:4" s="5" customFormat="1" ht="19.5">
      <c r="A40" s="81" t="s">
        <v>59</v>
      </c>
      <c r="B40" s="17"/>
      <c r="C40" s="125" t="s">
        <v>60</v>
      </c>
      <c r="D40" s="125"/>
    </row>
    <row r="41" spans="1:4" s="5" customFormat="1" ht="19.5">
      <c r="A41" s="81" t="s">
        <v>191</v>
      </c>
      <c r="B41" s="32"/>
      <c r="C41" s="125" t="s">
        <v>191</v>
      </c>
      <c r="D41" s="125"/>
    </row>
    <row r="42" spans="1:4" s="5" customFormat="1" ht="19.5">
      <c r="A42" s="81" t="s">
        <v>195</v>
      </c>
      <c r="B42" s="17"/>
      <c r="C42" s="125" t="s">
        <v>195</v>
      </c>
      <c r="D42" s="125"/>
    </row>
    <row r="43" spans="1:4" ht="16.5">
      <c r="A43" s="126"/>
      <c r="B43" s="126"/>
      <c r="C43" s="126"/>
      <c r="D43" s="126"/>
    </row>
    <row r="44" spans="1:4" ht="16.5">
      <c r="A44" s="126"/>
      <c r="B44" s="126"/>
      <c r="C44" s="126"/>
      <c r="D44" s="126"/>
    </row>
  </sheetData>
  <sheetProtection/>
  <mergeCells count="13">
    <mergeCell ref="A7:D7"/>
    <mergeCell ref="A43:D43"/>
    <mergeCell ref="A4:D4"/>
    <mergeCell ref="A1:D1"/>
    <mergeCell ref="C40:D40"/>
    <mergeCell ref="C41:D41"/>
    <mergeCell ref="C42:D42"/>
    <mergeCell ref="A44:D44"/>
    <mergeCell ref="A8:D8"/>
    <mergeCell ref="A2:D2"/>
    <mergeCell ref="A3:D3"/>
    <mergeCell ref="A5:D5"/>
    <mergeCell ref="A6:D6"/>
  </mergeCells>
  <printOptions horizontalCentered="1"/>
  <pageMargins left="0.75" right="0.5" top="1" bottom="0.5" header="0.3" footer="0.3"/>
  <pageSetup horizontalDpi="300" verticalDpi="300" orientation="portrait" paperSize="9" scale="90" r:id="rId1"/>
  <headerFooter alignWithMargins="0">
    <oddFooter>&amp;C&amp;"SutonnyMJ,Regular"&amp;P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68"/>
  <sheetViews>
    <sheetView view="pageBreakPreview" zoomScale="130" zoomScaleSheetLayoutView="130" zoomScalePageLayoutView="0" workbookViewId="0" topLeftCell="A1">
      <selection activeCell="A1" sqref="A1:D69"/>
    </sheetView>
  </sheetViews>
  <sheetFormatPr defaultColWidth="9.140625" defaultRowHeight="15"/>
  <cols>
    <col min="1" max="1" width="46.00390625" style="36" customWidth="1"/>
    <col min="2" max="2" width="13.8515625" style="36" customWidth="1"/>
    <col min="3" max="3" width="14.421875" style="36" customWidth="1"/>
    <col min="4" max="4" width="14.140625" style="36" customWidth="1"/>
    <col min="5" max="5" width="9.140625" style="36" customWidth="1"/>
    <col min="6" max="6" width="9.421875" style="36" bestFit="1" customWidth="1"/>
    <col min="7" max="16384" width="9.140625" style="36" customWidth="1"/>
  </cols>
  <sheetData>
    <row r="1" spans="1:5" s="40" customFormat="1" ht="20.25" customHeight="1">
      <c r="A1" s="124" t="s">
        <v>193</v>
      </c>
      <c r="B1" s="124"/>
      <c r="C1" s="124"/>
      <c r="D1" s="124"/>
      <c r="E1" s="78"/>
    </row>
    <row r="2" spans="1:4" s="8" customFormat="1" ht="19.5">
      <c r="A2" s="131" t="s">
        <v>224</v>
      </c>
      <c r="B2" s="131"/>
      <c r="C2" s="131"/>
      <c r="D2" s="131"/>
    </row>
    <row r="3" spans="1:4" s="8" customFormat="1" ht="19.5">
      <c r="A3" s="131" t="s">
        <v>20</v>
      </c>
      <c r="B3" s="131"/>
      <c r="C3" s="131"/>
      <c r="D3" s="131"/>
    </row>
    <row r="4" spans="1:4" s="8" customFormat="1" ht="19.5">
      <c r="A4" s="132" t="s">
        <v>118</v>
      </c>
      <c r="B4" s="132"/>
      <c r="C4" s="132"/>
      <c r="D4" s="132"/>
    </row>
    <row r="5" spans="1:4" s="1" customFormat="1" ht="19.5">
      <c r="A5" s="127" t="s">
        <v>118</v>
      </c>
      <c r="B5" s="128"/>
      <c r="C5" s="128"/>
      <c r="D5" s="129"/>
    </row>
    <row r="6" spans="1:4" ht="117">
      <c r="A6" s="9" t="s">
        <v>37</v>
      </c>
      <c r="B6" s="9" t="s">
        <v>221</v>
      </c>
      <c r="C6" s="9" t="s">
        <v>222</v>
      </c>
      <c r="D6" s="9" t="s">
        <v>223</v>
      </c>
    </row>
    <row r="7" spans="1:4" s="37" customFormat="1" ht="19.5">
      <c r="A7" s="41">
        <v>1</v>
      </c>
      <c r="B7" s="42">
        <v>2</v>
      </c>
      <c r="C7" s="41">
        <v>3</v>
      </c>
      <c r="D7" s="42">
        <v>4</v>
      </c>
    </row>
    <row r="8" spans="1:4" s="39" customFormat="1" ht="19.5" customHeight="1">
      <c r="A8" s="44" t="s">
        <v>108</v>
      </c>
      <c r="B8" s="100"/>
      <c r="C8" s="97"/>
      <c r="D8" s="107"/>
    </row>
    <row r="9" spans="1:4" s="38" customFormat="1" ht="19.5" customHeight="1">
      <c r="A9" s="30" t="s">
        <v>119</v>
      </c>
      <c r="B9" s="101"/>
      <c r="C9" s="98"/>
      <c r="D9" s="108"/>
    </row>
    <row r="10" spans="1:4" s="38" customFormat="1" ht="19.5" customHeight="1">
      <c r="A10" s="48" t="s">
        <v>120</v>
      </c>
      <c r="B10" s="102">
        <v>382200</v>
      </c>
      <c r="C10" s="98">
        <v>699600</v>
      </c>
      <c r="D10" s="109">
        <v>699600</v>
      </c>
    </row>
    <row r="11" spans="1:4" s="38" customFormat="1" ht="19.5" customHeight="1">
      <c r="A11" s="54" t="s">
        <v>121</v>
      </c>
      <c r="B11" s="101"/>
      <c r="C11" s="98"/>
      <c r="D11" s="108"/>
    </row>
    <row r="12" spans="1:4" s="38" customFormat="1" ht="19.5" customHeight="1">
      <c r="A12" s="48" t="s">
        <v>38</v>
      </c>
      <c r="B12" s="101"/>
      <c r="C12" s="98"/>
      <c r="D12" s="108"/>
    </row>
    <row r="13" spans="1:4" s="38" customFormat="1" ht="19.5" customHeight="1">
      <c r="A13" s="48" t="s">
        <v>39</v>
      </c>
      <c r="B13" s="101"/>
      <c r="C13" s="98"/>
      <c r="D13" s="108"/>
    </row>
    <row r="14" spans="1:4" s="38" customFormat="1" ht="19.5" customHeight="1">
      <c r="A14" s="48" t="s">
        <v>25</v>
      </c>
      <c r="B14" s="101"/>
      <c r="C14" s="98"/>
      <c r="D14" s="108"/>
    </row>
    <row r="15" spans="1:4" s="38" customFormat="1" ht="19.5" customHeight="1">
      <c r="A15" s="48" t="s">
        <v>26</v>
      </c>
      <c r="B15" s="101"/>
      <c r="C15" s="98"/>
      <c r="D15" s="108"/>
    </row>
    <row r="16" spans="1:4" s="38" customFormat="1" ht="19.5" customHeight="1">
      <c r="A16" s="48" t="s">
        <v>27</v>
      </c>
      <c r="B16" s="101"/>
      <c r="C16" s="98"/>
      <c r="D16" s="108"/>
    </row>
    <row r="17" spans="1:4" s="38" customFormat="1" ht="19.5" customHeight="1">
      <c r="A17" s="30" t="s">
        <v>28</v>
      </c>
      <c r="B17" s="101"/>
      <c r="C17" s="98">
        <v>50000</v>
      </c>
      <c r="D17" s="108">
        <v>50000</v>
      </c>
    </row>
    <row r="18" spans="1:4" s="38" customFormat="1" ht="19.5" customHeight="1">
      <c r="A18" s="30" t="s">
        <v>29</v>
      </c>
      <c r="B18" s="101"/>
      <c r="C18" s="98"/>
      <c r="D18" s="108"/>
    </row>
    <row r="19" spans="1:4" s="38" customFormat="1" ht="19.5" customHeight="1">
      <c r="A19" s="48" t="s">
        <v>30</v>
      </c>
      <c r="B19" s="101"/>
      <c r="C19" s="98"/>
      <c r="D19" s="108"/>
    </row>
    <row r="20" spans="1:4" s="38" customFormat="1" ht="19.5" customHeight="1">
      <c r="A20" s="48" t="s">
        <v>31</v>
      </c>
      <c r="B20" s="101">
        <v>26427</v>
      </c>
      <c r="C20" s="98">
        <v>24000</v>
      </c>
      <c r="D20" s="108">
        <v>27000</v>
      </c>
    </row>
    <row r="21" spans="1:4" s="38" customFormat="1" ht="19.5" customHeight="1">
      <c r="A21" s="48" t="s">
        <v>32</v>
      </c>
      <c r="B21" s="101"/>
      <c r="C21" s="98"/>
      <c r="D21" s="108"/>
    </row>
    <row r="22" spans="1:4" s="38" customFormat="1" ht="19.5" customHeight="1">
      <c r="A22" s="48" t="s">
        <v>159</v>
      </c>
      <c r="B22" s="101">
        <v>4200</v>
      </c>
      <c r="C22" s="98">
        <v>3600</v>
      </c>
      <c r="D22" s="108">
        <v>3600</v>
      </c>
    </row>
    <row r="23" spans="1:4" s="38" customFormat="1" ht="19.5" customHeight="1">
      <c r="A23" s="48" t="s">
        <v>160</v>
      </c>
      <c r="B23" s="101"/>
      <c r="C23" s="98">
        <v>1000</v>
      </c>
      <c r="D23" s="108">
        <v>1000</v>
      </c>
    </row>
    <row r="24" spans="1:4" s="38" customFormat="1" ht="19.5" customHeight="1">
      <c r="A24" s="48" t="s">
        <v>161</v>
      </c>
      <c r="B24" s="101"/>
      <c r="C24" s="98"/>
      <c r="D24" s="108"/>
    </row>
    <row r="25" spans="1:4" s="38" customFormat="1" ht="19.5" customHeight="1">
      <c r="A25" s="48" t="s">
        <v>162</v>
      </c>
      <c r="B25" s="101">
        <v>25434</v>
      </c>
      <c r="C25" s="98">
        <v>60000</v>
      </c>
      <c r="D25" s="108">
        <v>50000</v>
      </c>
    </row>
    <row r="26" spans="1:4" s="38" customFormat="1" ht="19.5" customHeight="1">
      <c r="A26" s="48" t="s">
        <v>163</v>
      </c>
      <c r="B26" s="101"/>
      <c r="C26" s="98">
        <v>50000</v>
      </c>
      <c r="D26" s="108">
        <v>50000</v>
      </c>
    </row>
    <row r="27" spans="1:4" s="38" customFormat="1" ht="19.5" customHeight="1">
      <c r="A27" s="48" t="s">
        <v>164</v>
      </c>
      <c r="B27" s="101"/>
      <c r="C27" s="98">
        <v>5000</v>
      </c>
      <c r="D27" s="108">
        <v>10000</v>
      </c>
    </row>
    <row r="28" spans="1:4" s="38" customFormat="1" ht="19.5" customHeight="1">
      <c r="A28" s="48" t="s">
        <v>165</v>
      </c>
      <c r="B28" s="101"/>
      <c r="C28" s="98">
        <v>30000</v>
      </c>
      <c r="D28" s="108">
        <v>40000</v>
      </c>
    </row>
    <row r="29" spans="1:4" s="38" customFormat="1" ht="19.5" customHeight="1">
      <c r="A29" s="48" t="s">
        <v>166</v>
      </c>
      <c r="B29" s="101"/>
      <c r="C29" s="98"/>
      <c r="D29" s="108"/>
    </row>
    <row r="30" spans="1:4" s="38" customFormat="1" ht="19.5" customHeight="1">
      <c r="A30" s="48" t="s">
        <v>167</v>
      </c>
      <c r="B30" s="101"/>
      <c r="C30" s="98"/>
      <c r="D30" s="108"/>
    </row>
    <row r="31" spans="1:4" s="38" customFormat="1" ht="19.5" customHeight="1">
      <c r="A31" s="48" t="s">
        <v>168</v>
      </c>
      <c r="B31" s="101">
        <v>43031</v>
      </c>
      <c r="C31" s="98">
        <v>60000</v>
      </c>
      <c r="D31" s="108">
        <v>40000</v>
      </c>
    </row>
    <row r="32" spans="1:4" s="38" customFormat="1" ht="19.5" customHeight="1">
      <c r="A32" s="48" t="s">
        <v>173</v>
      </c>
      <c r="B32" s="101"/>
      <c r="C32" s="98"/>
      <c r="D32" s="108"/>
    </row>
    <row r="33" spans="1:4" s="38" customFormat="1" ht="19.5" customHeight="1">
      <c r="A33" s="48" t="s">
        <v>174</v>
      </c>
      <c r="B33" s="101"/>
      <c r="C33" s="98"/>
      <c r="D33" s="108"/>
    </row>
    <row r="34" spans="1:4" s="38" customFormat="1" ht="19.5" customHeight="1">
      <c r="A34" s="48" t="s">
        <v>175</v>
      </c>
      <c r="B34" s="101"/>
      <c r="C34" s="98"/>
      <c r="D34" s="108"/>
    </row>
    <row r="35" spans="1:4" s="38" customFormat="1" ht="19.5" customHeight="1">
      <c r="A35" s="48" t="s">
        <v>176</v>
      </c>
      <c r="B35" s="101"/>
      <c r="C35" s="98"/>
      <c r="D35" s="108"/>
    </row>
    <row r="36" spans="1:4" s="38" customFormat="1" ht="19.5" customHeight="1">
      <c r="A36" s="48" t="s">
        <v>177</v>
      </c>
      <c r="B36" s="101"/>
      <c r="C36" s="98"/>
      <c r="D36" s="108"/>
    </row>
    <row r="37" spans="1:4" s="38" customFormat="1" ht="19.5" customHeight="1">
      <c r="A37" s="46" t="s">
        <v>178</v>
      </c>
      <c r="B37" s="101">
        <v>139000</v>
      </c>
      <c r="C37" s="98"/>
      <c r="D37" s="108"/>
    </row>
    <row r="38" spans="1:4" s="38" customFormat="1" ht="19.5" customHeight="1">
      <c r="A38" s="46" t="s">
        <v>179</v>
      </c>
      <c r="B38" s="101"/>
      <c r="C38" s="98"/>
      <c r="D38" s="108"/>
    </row>
    <row r="39" spans="1:4" s="38" customFormat="1" ht="19.5" customHeight="1">
      <c r="A39" s="46" t="s">
        <v>180</v>
      </c>
      <c r="B39" s="101"/>
      <c r="C39" s="98"/>
      <c r="D39" s="108"/>
    </row>
    <row r="40" spans="1:4" s="38" customFormat="1" ht="19.5" customHeight="1">
      <c r="A40" s="46" t="s">
        <v>181</v>
      </c>
      <c r="B40" s="101"/>
      <c r="C40" s="98"/>
      <c r="D40" s="108"/>
    </row>
    <row r="41" spans="1:4" s="38" customFormat="1" ht="19.5" customHeight="1">
      <c r="A41" s="46" t="s">
        <v>182</v>
      </c>
      <c r="B41" s="101"/>
      <c r="C41" s="98"/>
      <c r="D41" s="108"/>
    </row>
    <row r="42" spans="1:4" s="38" customFormat="1" ht="19.5" customHeight="1">
      <c r="A42" s="46" t="s">
        <v>183</v>
      </c>
      <c r="B42" s="101"/>
      <c r="C42" s="98"/>
      <c r="D42" s="108"/>
    </row>
    <row r="43" spans="1:4" s="38" customFormat="1" ht="19.5" customHeight="1">
      <c r="A43" s="46" t="s">
        <v>184</v>
      </c>
      <c r="B43" s="101"/>
      <c r="C43" s="98"/>
      <c r="D43" s="108"/>
    </row>
    <row r="44" spans="1:4" s="38" customFormat="1" ht="19.5" customHeight="1">
      <c r="A44" s="46" t="s">
        <v>185</v>
      </c>
      <c r="B44" s="101"/>
      <c r="C44" s="98"/>
      <c r="D44" s="108"/>
    </row>
    <row r="45" spans="1:4" s="38" customFormat="1" ht="19.5" customHeight="1">
      <c r="A45" s="46" t="s">
        <v>186</v>
      </c>
      <c r="B45" s="101"/>
      <c r="C45" s="98"/>
      <c r="D45" s="108"/>
    </row>
    <row r="46" spans="1:4" s="38" customFormat="1" ht="19.5" customHeight="1">
      <c r="A46" s="46" t="s">
        <v>187</v>
      </c>
      <c r="B46" s="101">
        <v>231195</v>
      </c>
      <c r="C46" s="98">
        <v>30000</v>
      </c>
      <c r="D46" s="108">
        <v>40000</v>
      </c>
    </row>
    <row r="47" spans="1:4" s="38" customFormat="1" ht="19.5" customHeight="1">
      <c r="A47" s="46" t="s">
        <v>188</v>
      </c>
      <c r="B47" s="101"/>
      <c r="C47" s="98"/>
      <c r="D47" s="108"/>
    </row>
    <row r="48" spans="1:4" s="38" customFormat="1" ht="19.5" customHeight="1">
      <c r="A48" s="46" t="s">
        <v>189</v>
      </c>
      <c r="B48" s="101"/>
      <c r="C48" s="98"/>
      <c r="D48" s="108"/>
    </row>
    <row r="49" spans="1:4" s="38" customFormat="1" ht="39">
      <c r="A49" s="30" t="s">
        <v>40</v>
      </c>
      <c r="B49" s="101"/>
      <c r="C49" s="98"/>
      <c r="D49" s="108"/>
    </row>
    <row r="50" spans="1:4" s="38" customFormat="1" ht="19.5" customHeight="1">
      <c r="A50" s="30" t="s">
        <v>80</v>
      </c>
      <c r="B50" s="101"/>
      <c r="C50" s="98"/>
      <c r="D50" s="108"/>
    </row>
    <row r="51" spans="1:4" s="38" customFormat="1" ht="19.5" customHeight="1">
      <c r="A51" s="30" t="s">
        <v>43</v>
      </c>
      <c r="B51" s="101"/>
      <c r="C51" s="98"/>
      <c r="D51" s="108"/>
    </row>
    <row r="52" spans="1:4" s="38" customFormat="1" ht="19.5" customHeight="1">
      <c r="A52" s="79" t="s">
        <v>41</v>
      </c>
      <c r="B52" s="101"/>
      <c r="C52" s="98"/>
      <c r="D52" s="108"/>
    </row>
    <row r="53" spans="1:4" s="38" customFormat="1" ht="19.5" customHeight="1">
      <c r="A53" s="30" t="s">
        <v>33</v>
      </c>
      <c r="B53" s="101"/>
      <c r="C53" s="98"/>
      <c r="D53" s="108"/>
    </row>
    <row r="54" spans="1:4" s="38" customFormat="1" ht="19.5" customHeight="1">
      <c r="A54" s="30" t="s">
        <v>34</v>
      </c>
      <c r="B54" s="101"/>
      <c r="C54" s="98"/>
      <c r="D54" s="108"/>
    </row>
    <row r="55" spans="1:4" s="38" customFormat="1" ht="19.5" customHeight="1">
      <c r="A55" s="30" t="s">
        <v>35</v>
      </c>
      <c r="B55" s="101"/>
      <c r="C55" s="98"/>
      <c r="D55" s="108"/>
    </row>
    <row r="56" spans="1:4" s="38" customFormat="1" ht="19.5" customHeight="1" thickBot="1">
      <c r="A56" s="74" t="s">
        <v>42</v>
      </c>
      <c r="B56" s="103"/>
      <c r="C56" s="98">
        <v>66258</v>
      </c>
      <c r="D56" s="110">
        <v>66177</v>
      </c>
    </row>
    <row r="57" spans="1:6" s="38" customFormat="1" ht="19.5" customHeight="1">
      <c r="A57" s="48" t="s">
        <v>100</v>
      </c>
      <c r="B57" s="104">
        <v>8563</v>
      </c>
      <c r="C57" s="98"/>
      <c r="D57" s="111"/>
      <c r="F57" s="38">
        <v>73771</v>
      </c>
    </row>
    <row r="58" spans="1:6" s="38" customFormat="1" ht="19.5" customHeight="1">
      <c r="A58" s="48" t="s">
        <v>101</v>
      </c>
      <c r="B58" s="105"/>
      <c r="C58" s="98"/>
      <c r="D58" s="112"/>
      <c r="F58" s="38">
        <f>B56+F57</f>
        <v>73771</v>
      </c>
    </row>
    <row r="59" spans="1:4" s="38" customFormat="1" ht="19.5" customHeight="1" thickBot="1">
      <c r="A59" s="75" t="s">
        <v>190</v>
      </c>
      <c r="B59" s="106">
        <v>851487</v>
      </c>
      <c r="C59" s="98">
        <v>1013200</v>
      </c>
      <c r="D59" s="113">
        <v>1011200</v>
      </c>
    </row>
    <row r="60" spans="1:4" s="38" customFormat="1" ht="19.5" customHeight="1" thickBot="1">
      <c r="A60" s="49" t="s">
        <v>36</v>
      </c>
      <c r="B60" s="43">
        <v>860050</v>
      </c>
      <c r="C60" s="98">
        <v>1079458</v>
      </c>
      <c r="D60" s="43">
        <v>1077373</v>
      </c>
    </row>
    <row r="61" ht="17.25" thickTop="1"/>
    <row r="62" spans="1:4" s="5" customFormat="1" ht="19.5">
      <c r="A62" s="17"/>
      <c r="B62" s="17"/>
      <c r="C62" s="17"/>
      <c r="D62" s="17"/>
    </row>
    <row r="63" spans="1:4" s="5" customFormat="1" ht="19.5">
      <c r="A63" s="17"/>
      <c r="B63" s="17"/>
      <c r="C63" s="17"/>
      <c r="D63" s="17"/>
    </row>
    <row r="64" spans="1:4" s="5" customFormat="1" ht="19.5">
      <c r="A64" s="17"/>
      <c r="B64" s="17"/>
      <c r="C64" s="17"/>
      <c r="D64" s="17"/>
    </row>
    <row r="65" spans="1:4" s="5" customFormat="1" ht="19.5">
      <c r="A65" s="17"/>
      <c r="B65" s="17"/>
      <c r="C65" s="17"/>
      <c r="D65" s="17"/>
    </row>
    <row r="66" spans="1:4" s="5" customFormat="1" ht="19.5">
      <c r="A66" s="81" t="s">
        <v>59</v>
      </c>
      <c r="B66" s="17"/>
      <c r="C66" s="125" t="s">
        <v>60</v>
      </c>
      <c r="D66" s="125"/>
    </row>
    <row r="67" spans="1:4" s="5" customFormat="1" ht="19.5">
      <c r="A67" s="81" t="s">
        <v>191</v>
      </c>
      <c r="B67" s="81"/>
      <c r="C67" s="125" t="s">
        <v>191</v>
      </c>
      <c r="D67" s="125"/>
    </row>
    <row r="68" spans="1:4" s="5" customFormat="1" ht="19.5">
      <c r="A68" s="81" t="s">
        <v>195</v>
      </c>
      <c r="B68" s="17"/>
      <c r="C68" s="125" t="s">
        <v>195</v>
      </c>
      <c r="D68" s="125"/>
    </row>
  </sheetData>
  <sheetProtection/>
  <mergeCells count="8">
    <mergeCell ref="A4:D4"/>
    <mergeCell ref="A5:D5"/>
    <mergeCell ref="C66:D66"/>
    <mergeCell ref="C67:D67"/>
    <mergeCell ref="C68:D68"/>
    <mergeCell ref="A1:D1"/>
    <mergeCell ref="A2:D2"/>
    <mergeCell ref="A3:D3"/>
  </mergeCells>
  <printOptions horizontalCentered="1"/>
  <pageMargins left="0.75" right="0.5" top="1" bottom="0.5" header="0.3" footer="0.3"/>
  <pageSetup horizontalDpi="300" verticalDpi="300" orientation="portrait" paperSize="9" scale="90" r:id="rId1"/>
  <headerFooter alignWithMargins="0">
    <oddFooter>&amp;C&amp;"SutonnyMJ,Regular"&amp;P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42"/>
  <sheetViews>
    <sheetView view="pageBreakPreview" zoomScale="145" zoomScaleSheetLayoutView="145" zoomScalePageLayoutView="0" workbookViewId="0" topLeftCell="A28">
      <selection activeCell="A1" sqref="A1:D17"/>
    </sheetView>
  </sheetViews>
  <sheetFormatPr defaultColWidth="9.140625" defaultRowHeight="15"/>
  <cols>
    <col min="1" max="1" width="47.57421875" style="36" customWidth="1"/>
    <col min="2" max="2" width="15.421875" style="36" customWidth="1"/>
    <col min="3" max="3" width="20.421875" style="36" customWidth="1"/>
    <col min="4" max="4" width="15.421875" style="36" customWidth="1"/>
    <col min="5" max="5" width="9.140625" style="36" customWidth="1"/>
    <col min="6" max="6" width="9.8515625" style="36" bestFit="1" customWidth="1"/>
    <col min="7" max="16384" width="9.140625" style="36" customWidth="1"/>
  </cols>
  <sheetData>
    <row r="1" spans="1:5" s="40" customFormat="1" ht="20.25" customHeight="1">
      <c r="A1" s="134" t="s">
        <v>193</v>
      </c>
      <c r="B1" s="134"/>
      <c r="C1" s="134"/>
      <c r="D1" s="134"/>
      <c r="E1" s="78"/>
    </row>
    <row r="2" spans="1:4" s="8" customFormat="1" ht="19.5">
      <c r="A2" s="135" t="s">
        <v>224</v>
      </c>
      <c r="B2" s="135"/>
      <c r="C2" s="135"/>
      <c r="D2" s="135"/>
    </row>
    <row r="3" spans="1:4" s="8" customFormat="1" ht="19.5">
      <c r="A3" s="135" t="s">
        <v>124</v>
      </c>
      <c r="B3" s="135"/>
      <c r="C3" s="135"/>
      <c r="D3" s="135"/>
    </row>
    <row r="4" spans="1:4" s="8" customFormat="1" ht="19.5">
      <c r="A4" s="135" t="s">
        <v>21</v>
      </c>
      <c r="B4" s="135"/>
      <c r="C4" s="135"/>
      <c r="D4" s="135"/>
    </row>
    <row r="5" spans="1:4" s="1" customFormat="1" ht="19.5">
      <c r="A5" s="136" t="s">
        <v>22</v>
      </c>
      <c r="B5" s="136"/>
      <c r="C5" s="136"/>
      <c r="D5" s="136"/>
    </row>
    <row r="6" spans="1:4" ht="58.5">
      <c r="A6" s="9" t="s">
        <v>23</v>
      </c>
      <c r="B6" s="9" t="s">
        <v>221</v>
      </c>
      <c r="C6" s="9" t="s">
        <v>222</v>
      </c>
      <c r="D6" s="9" t="s">
        <v>223</v>
      </c>
    </row>
    <row r="7" spans="1:4" s="37" customFormat="1" ht="19.5">
      <c r="A7" s="41">
        <v>1</v>
      </c>
      <c r="B7" s="42">
        <v>2</v>
      </c>
      <c r="C7" s="41">
        <v>3</v>
      </c>
      <c r="D7" s="42">
        <v>4</v>
      </c>
    </row>
    <row r="8" spans="1:4" s="38" customFormat="1" ht="19.5" customHeight="1">
      <c r="A8" s="44" t="s">
        <v>218</v>
      </c>
      <c r="B8" s="45"/>
      <c r="C8" s="45"/>
      <c r="D8" s="93"/>
    </row>
    <row r="9" spans="1:4" s="39" customFormat="1" ht="19.5" customHeight="1">
      <c r="A9" s="46" t="s">
        <v>100</v>
      </c>
      <c r="B9" s="94">
        <v>1929267</v>
      </c>
      <c r="C9" s="94">
        <v>756698</v>
      </c>
      <c r="D9" s="94">
        <v>849417</v>
      </c>
    </row>
    <row r="10" spans="1:4" s="39" customFormat="1" ht="19.5" customHeight="1">
      <c r="A10" s="46" t="s">
        <v>101</v>
      </c>
      <c r="B10" s="94"/>
      <c r="C10" s="94"/>
      <c r="D10" s="94"/>
    </row>
    <row r="11" spans="1:4" s="39" customFormat="1" ht="19.5" customHeight="1">
      <c r="A11" s="46" t="s">
        <v>102</v>
      </c>
      <c r="B11" s="94"/>
      <c r="C11" s="94"/>
      <c r="D11" s="94"/>
    </row>
    <row r="12" spans="1:4" s="39" customFormat="1" ht="19.5" customHeight="1">
      <c r="A12" s="46" t="s">
        <v>103</v>
      </c>
      <c r="B12" s="94">
        <v>1929267</v>
      </c>
      <c r="C12" s="94">
        <v>756698</v>
      </c>
      <c r="D12" s="94">
        <v>849417</v>
      </c>
    </row>
    <row r="13" spans="1:4" s="39" customFormat="1" ht="19.5" customHeight="1">
      <c r="A13" s="44" t="s">
        <v>104</v>
      </c>
      <c r="B13" s="94"/>
      <c r="C13" s="94"/>
      <c r="D13" s="94"/>
    </row>
    <row r="14" spans="1:4" s="39" customFormat="1" ht="19.5" customHeight="1">
      <c r="A14" s="55" t="s">
        <v>57</v>
      </c>
      <c r="B14" s="94"/>
      <c r="C14" s="94"/>
      <c r="D14" s="94"/>
    </row>
    <row r="15" spans="1:4" s="39" customFormat="1" ht="19.5" customHeight="1">
      <c r="A15" s="46" t="s">
        <v>44</v>
      </c>
      <c r="B15" s="94"/>
      <c r="C15" s="94"/>
      <c r="D15" s="94"/>
    </row>
    <row r="16" spans="1:4" s="39" customFormat="1" ht="19.5" customHeight="1">
      <c r="A16" s="46" t="s">
        <v>45</v>
      </c>
      <c r="B16" s="94"/>
      <c r="C16" s="94"/>
      <c r="D16" s="94"/>
    </row>
    <row r="17" spans="1:4" s="39" customFormat="1" ht="19.5" customHeight="1">
      <c r="A17" s="46" t="s">
        <v>125</v>
      </c>
      <c r="B17" s="94">
        <v>571200</v>
      </c>
      <c r="C17" s="94">
        <v>571200</v>
      </c>
      <c r="D17" s="94">
        <v>571200</v>
      </c>
    </row>
    <row r="18" spans="1:6" s="39" customFormat="1" ht="19.5" customHeight="1">
      <c r="A18" s="46" t="s">
        <v>126</v>
      </c>
      <c r="B18" s="94">
        <v>1232740</v>
      </c>
      <c r="C18" s="94">
        <v>1232740</v>
      </c>
      <c r="D18" s="94">
        <v>1456486</v>
      </c>
      <c r="F18" s="39">
        <v>887850</v>
      </c>
    </row>
    <row r="19" spans="1:4" s="39" customFormat="1" ht="19.5" customHeight="1">
      <c r="A19" s="46" t="s">
        <v>127</v>
      </c>
      <c r="B19" s="94">
        <v>346162</v>
      </c>
      <c r="C19" s="94">
        <v>300000</v>
      </c>
      <c r="D19" s="94">
        <v>300000</v>
      </c>
    </row>
    <row r="20" spans="1:4" s="39" customFormat="1" ht="19.5" customHeight="1">
      <c r="A20" s="46" t="s">
        <v>129</v>
      </c>
      <c r="B20" s="94">
        <v>273280</v>
      </c>
      <c r="C20" s="94">
        <v>300000</v>
      </c>
      <c r="D20" s="94">
        <v>300000</v>
      </c>
    </row>
    <row r="21" spans="1:4" s="39" customFormat="1" ht="19.5" customHeight="1">
      <c r="A21" s="46" t="s">
        <v>128</v>
      </c>
      <c r="B21" s="94">
        <v>465040</v>
      </c>
      <c r="C21" s="94">
        <v>500000</v>
      </c>
      <c r="D21" s="94">
        <v>450000</v>
      </c>
    </row>
    <row r="22" spans="1:4" s="39" customFormat="1" ht="19.5" customHeight="1">
      <c r="A22" s="46" t="s">
        <v>130</v>
      </c>
      <c r="B22" s="94">
        <v>1680000</v>
      </c>
      <c r="C22" s="94">
        <v>1680000</v>
      </c>
      <c r="D22" s="94">
        <v>1600000</v>
      </c>
    </row>
    <row r="23" spans="1:4" s="39" customFormat="1" ht="19.5" customHeight="1">
      <c r="A23" s="46" t="s">
        <v>131</v>
      </c>
      <c r="B23" s="94">
        <v>1339720</v>
      </c>
      <c r="C23" s="94">
        <v>1400000</v>
      </c>
      <c r="D23" s="94">
        <v>1400000</v>
      </c>
    </row>
    <row r="24" spans="1:4" s="39" customFormat="1" ht="19.5" customHeight="1">
      <c r="A24" s="46" t="s">
        <v>132</v>
      </c>
      <c r="B24" s="94">
        <v>1840000</v>
      </c>
      <c r="C24" s="94">
        <v>2000000</v>
      </c>
      <c r="D24" s="94">
        <v>2000000</v>
      </c>
    </row>
    <row r="25" spans="1:4" s="39" customFormat="1" ht="19.5" customHeight="1">
      <c r="A25" s="46" t="s">
        <v>133</v>
      </c>
      <c r="B25" s="94"/>
      <c r="C25" s="94"/>
      <c r="D25" s="94"/>
    </row>
    <row r="26" spans="1:4" s="39" customFormat="1" ht="19.5" customHeight="1">
      <c r="A26" s="46" t="s">
        <v>134</v>
      </c>
      <c r="B26" s="94"/>
      <c r="C26" s="94"/>
      <c r="D26" s="94"/>
    </row>
    <row r="27" spans="1:4" s="39" customFormat="1" ht="19.5" customHeight="1">
      <c r="A27" s="46" t="s">
        <v>135</v>
      </c>
      <c r="B27" s="94"/>
      <c r="C27" s="94"/>
      <c r="D27" s="94"/>
    </row>
    <row r="28" spans="1:4" s="39" customFormat="1" ht="19.5" customHeight="1">
      <c r="A28" s="55" t="s">
        <v>46</v>
      </c>
      <c r="B28" s="94"/>
      <c r="C28" s="94"/>
      <c r="D28" s="94"/>
    </row>
    <row r="29" spans="1:4" s="39" customFormat="1" ht="19.5" customHeight="1">
      <c r="A29" s="55" t="s">
        <v>47</v>
      </c>
      <c r="B29" s="94"/>
      <c r="C29" s="94">
        <v>66258</v>
      </c>
      <c r="D29" s="94">
        <v>66177</v>
      </c>
    </row>
    <row r="30" spans="1:4" s="39" customFormat="1" ht="19.5" customHeight="1">
      <c r="A30" s="46" t="s">
        <v>107</v>
      </c>
      <c r="B30" s="94">
        <v>4212135</v>
      </c>
      <c r="C30" s="94">
        <v>2600000</v>
      </c>
      <c r="D30" s="94">
        <v>3000000</v>
      </c>
    </row>
    <row r="31" spans="1:4" s="39" customFormat="1" ht="19.5" customHeight="1">
      <c r="A31" s="76" t="s">
        <v>171</v>
      </c>
      <c r="B31" s="45"/>
      <c r="C31" s="45">
        <v>11340638</v>
      </c>
      <c r="D31" s="94">
        <v>11927103</v>
      </c>
    </row>
    <row r="32" spans="1:4" s="38" customFormat="1" ht="19.5" customHeight="1">
      <c r="A32" s="63" t="s">
        <v>58</v>
      </c>
      <c r="B32" s="93">
        <v>13889544</v>
      </c>
      <c r="C32" s="93">
        <v>11406896</v>
      </c>
      <c r="D32" s="93">
        <v>11993280</v>
      </c>
    </row>
    <row r="33" spans="1:4" s="5" customFormat="1" ht="19.5">
      <c r="A33" s="17"/>
      <c r="B33" s="17"/>
      <c r="C33" s="17"/>
      <c r="D33" s="17"/>
    </row>
    <row r="34" spans="1:4" s="5" customFormat="1" ht="19.5">
      <c r="A34" s="17"/>
      <c r="B34" s="17"/>
      <c r="C34" s="17"/>
      <c r="D34" s="17"/>
    </row>
    <row r="35" spans="1:4" s="5" customFormat="1" ht="19.5">
      <c r="A35" s="17"/>
      <c r="B35" s="17"/>
      <c r="C35" s="17"/>
      <c r="D35" s="17"/>
    </row>
    <row r="36" spans="1:4" s="5" customFormat="1" ht="19.5">
      <c r="A36" s="17"/>
      <c r="B36" s="17"/>
      <c r="C36" s="17"/>
      <c r="D36" s="17"/>
    </row>
    <row r="37" spans="1:4" s="5" customFormat="1" ht="9" customHeight="1">
      <c r="A37" s="17"/>
      <c r="B37" s="17"/>
      <c r="C37" s="17"/>
      <c r="D37" s="17"/>
    </row>
    <row r="38" spans="1:4" s="5" customFormat="1" ht="19.5">
      <c r="A38" s="81" t="s">
        <v>59</v>
      </c>
      <c r="B38" s="17"/>
      <c r="C38" s="125" t="s">
        <v>60</v>
      </c>
      <c r="D38" s="125"/>
    </row>
    <row r="39" spans="1:4" s="5" customFormat="1" ht="19.5">
      <c r="A39" s="81" t="s">
        <v>191</v>
      </c>
      <c r="B39" s="81"/>
      <c r="C39" s="125" t="s">
        <v>191</v>
      </c>
      <c r="D39" s="125"/>
    </row>
    <row r="40" spans="1:4" s="5" customFormat="1" ht="19.5">
      <c r="A40" s="81" t="s">
        <v>195</v>
      </c>
      <c r="B40" s="17"/>
      <c r="C40" s="125" t="s">
        <v>195</v>
      </c>
      <c r="D40" s="125"/>
    </row>
    <row r="41" spans="1:4" ht="16.5">
      <c r="A41" s="126"/>
      <c r="B41" s="126"/>
      <c r="C41" s="126"/>
      <c r="D41" s="126"/>
    </row>
    <row r="42" spans="1:4" ht="16.5">
      <c r="A42" s="126"/>
      <c r="B42" s="126"/>
      <c r="C42" s="126"/>
      <c r="D42" s="126"/>
    </row>
  </sheetData>
  <sheetProtection/>
  <mergeCells count="10">
    <mergeCell ref="A1:D1"/>
    <mergeCell ref="A2:D2"/>
    <mergeCell ref="A3:D3"/>
    <mergeCell ref="A42:D42"/>
    <mergeCell ref="A4:D4"/>
    <mergeCell ref="A5:D5"/>
    <mergeCell ref="C38:D38"/>
    <mergeCell ref="C39:D39"/>
    <mergeCell ref="C40:D40"/>
    <mergeCell ref="A41:D41"/>
  </mergeCells>
  <printOptions horizontalCentered="1"/>
  <pageMargins left="0.75" right="0.5" top="1" bottom="0.5" header="0.3" footer="0.3"/>
  <pageSetup horizontalDpi="300" verticalDpi="300" orientation="portrait" paperSize="9" scale="90" r:id="rId1"/>
  <headerFooter alignWithMargins="0">
    <oddFooter>&amp;C&amp;"SutonnyMJ,Regular"&amp;P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4"/>
  <sheetViews>
    <sheetView tabSelected="1" view="pageBreakPreview" zoomScale="145" zoomScaleSheetLayoutView="145" zoomScalePageLayoutView="0" workbookViewId="0" topLeftCell="A7">
      <selection activeCell="A19" sqref="A19"/>
    </sheetView>
  </sheetViews>
  <sheetFormatPr defaultColWidth="9.140625" defaultRowHeight="15"/>
  <cols>
    <col min="1" max="1" width="48.28125" style="36" customWidth="1"/>
    <col min="2" max="2" width="15.28125" style="36" customWidth="1"/>
    <col min="3" max="3" width="20.00390625" style="36" customWidth="1"/>
    <col min="4" max="4" width="15.421875" style="36" customWidth="1"/>
    <col min="5" max="6" width="9.140625" style="36" customWidth="1"/>
    <col min="7" max="7" width="10.421875" style="36" bestFit="1" customWidth="1"/>
    <col min="8" max="8" width="11.57421875" style="36" bestFit="1" customWidth="1"/>
    <col min="9" max="9" width="9.8515625" style="36" bestFit="1" customWidth="1"/>
    <col min="10" max="16384" width="9.140625" style="36" customWidth="1"/>
  </cols>
  <sheetData>
    <row r="1" spans="1:5" s="40" customFormat="1" ht="20.25" customHeight="1">
      <c r="A1" s="124" t="s">
        <v>193</v>
      </c>
      <c r="B1" s="124"/>
      <c r="C1" s="124"/>
      <c r="D1" s="124"/>
      <c r="E1" s="78"/>
    </row>
    <row r="2" spans="1:4" s="8" customFormat="1" ht="19.5">
      <c r="A2" s="131" t="s">
        <v>224</v>
      </c>
      <c r="B2" s="131"/>
      <c r="C2" s="131"/>
      <c r="D2" s="131"/>
    </row>
    <row r="3" spans="1:4" s="8" customFormat="1" ht="19.5">
      <c r="A3" s="131" t="s">
        <v>124</v>
      </c>
      <c r="B3" s="131"/>
      <c r="C3" s="131"/>
      <c r="D3" s="131"/>
    </row>
    <row r="4" spans="1:4" s="8" customFormat="1" ht="17.25" customHeight="1">
      <c r="A4" s="132" t="s">
        <v>118</v>
      </c>
      <c r="B4" s="132"/>
      <c r="C4" s="132"/>
      <c r="D4" s="132"/>
    </row>
    <row r="5" spans="1:4" s="1" customFormat="1" ht="16.5" customHeight="1">
      <c r="A5" s="137" t="s">
        <v>118</v>
      </c>
      <c r="B5" s="138"/>
      <c r="C5" s="138"/>
      <c r="D5" s="139"/>
    </row>
    <row r="6" spans="1:4" ht="56.25" customHeight="1">
      <c r="A6" s="9" t="s">
        <v>37</v>
      </c>
      <c r="B6" s="9" t="s">
        <v>221</v>
      </c>
      <c r="C6" s="9" t="s">
        <v>222</v>
      </c>
      <c r="D6" s="9" t="s">
        <v>223</v>
      </c>
    </row>
    <row r="7" spans="1:4" s="37" customFormat="1" ht="14.25" customHeight="1">
      <c r="A7" s="41">
        <v>1</v>
      </c>
      <c r="B7" s="56">
        <v>2</v>
      </c>
      <c r="C7" s="41">
        <v>3</v>
      </c>
      <c r="D7" s="56">
        <v>4</v>
      </c>
    </row>
    <row r="8" spans="1:4" s="52" customFormat="1" ht="15.75" customHeight="1">
      <c r="A8" s="50" t="s">
        <v>108</v>
      </c>
      <c r="B8" s="51"/>
      <c r="C8" s="51"/>
      <c r="D8" s="51"/>
    </row>
    <row r="9" spans="1:4" s="53" customFormat="1" ht="18" customHeight="1">
      <c r="A9" s="57" t="s">
        <v>48</v>
      </c>
      <c r="B9" s="96"/>
      <c r="C9" s="96"/>
      <c r="D9" s="96"/>
    </row>
    <row r="10" spans="1:4" s="53" customFormat="1" ht="18" customHeight="1">
      <c r="A10" s="57" t="s">
        <v>49</v>
      </c>
      <c r="B10" s="96"/>
      <c r="C10" s="96"/>
      <c r="D10" s="96"/>
    </row>
    <row r="11" spans="1:4" s="53" customFormat="1" ht="18" customHeight="1">
      <c r="A11" s="57" t="s">
        <v>50</v>
      </c>
      <c r="B11" s="96"/>
      <c r="C11" s="96"/>
      <c r="D11" s="96"/>
    </row>
    <row r="12" spans="1:4" s="53" customFormat="1" ht="18" customHeight="1">
      <c r="A12" s="57" t="s">
        <v>51</v>
      </c>
      <c r="B12" s="96"/>
      <c r="C12" s="96"/>
      <c r="D12" s="96"/>
    </row>
    <row r="13" spans="1:4" s="53" customFormat="1" ht="18" customHeight="1">
      <c r="A13" s="57" t="s">
        <v>61</v>
      </c>
      <c r="B13" s="96"/>
      <c r="C13" s="96"/>
      <c r="D13" s="96"/>
    </row>
    <row r="14" spans="1:4" s="53" customFormat="1" ht="18" customHeight="1">
      <c r="A14" s="57" t="s">
        <v>137</v>
      </c>
      <c r="B14" s="96">
        <v>571200</v>
      </c>
      <c r="C14" s="96">
        <v>571200</v>
      </c>
      <c r="D14" s="96">
        <v>570200</v>
      </c>
    </row>
    <row r="15" spans="1:4" s="53" customFormat="1" ht="18" customHeight="1">
      <c r="A15" s="57" t="s">
        <v>138</v>
      </c>
      <c r="B15" s="96">
        <v>1232740</v>
      </c>
      <c r="C15" s="96">
        <v>1232740</v>
      </c>
      <c r="D15" s="96">
        <v>1456486</v>
      </c>
    </row>
    <row r="16" spans="1:4" s="53" customFormat="1" ht="18" customHeight="1">
      <c r="A16" s="57" t="s">
        <v>139</v>
      </c>
      <c r="B16" s="96">
        <v>5009337</v>
      </c>
      <c r="C16" s="96">
        <v>4000000</v>
      </c>
      <c r="D16" s="96">
        <v>4000000</v>
      </c>
    </row>
    <row r="17" spans="1:4" s="53" customFormat="1" ht="18" customHeight="1">
      <c r="A17" s="57" t="s">
        <v>52</v>
      </c>
      <c r="B17" s="96">
        <v>363260</v>
      </c>
      <c r="C17" s="96">
        <v>600000</v>
      </c>
      <c r="D17" s="96">
        <v>500000</v>
      </c>
    </row>
    <row r="18" spans="1:4" s="53" customFormat="1" ht="18" customHeight="1">
      <c r="A18" s="57" t="s">
        <v>140</v>
      </c>
      <c r="B18" s="96">
        <v>26702</v>
      </c>
      <c r="C18" s="96">
        <v>300000</v>
      </c>
      <c r="D18" s="96">
        <v>200000</v>
      </c>
    </row>
    <row r="19" spans="1:4" s="53" customFormat="1" ht="18" customHeight="1">
      <c r="A19" s="57" t="s">
        <v>141</v>
      </c>
      <c r="B19" s="96">
        <v>147535</v>
      </c>
      <c r="C19" s="96">
        <v>800000</v>
      </c>
      <c r="D19" s="96">
        <v>800000</v>
      </c>
    </row>
    <row r="20" spans="1:4" s="53" customFormat="1" ht="18" customHeight="1">
      <c r="A20" s="57" t="s">
        <v>142</v>
      </c>
      <c r="B20" s="96"/>
      <c r="C20" s="96"/>
      <c r="D20" s="95"/>
    </row>
    <row r="21" spans="1:4" s="53" customFormat="1" ht="18" customHeight="1">
      <c r="A21" s="57" t="s">
        <v>143</v>
      </c>
      <c r="B21" s="96">
        <v>120000</v>
      </c>
      <c r="C21" s="96">
        <v>200000</v>
      </c>
      <c r="D21" s="96">
        <v>200000</v>
      </c>
    </row>
    <row r="22" spans="1:4" s="53" customFormat="1" ht="18" customHeight="1">
      <c r="A22" s="57" t="s">
        <v>144</v>
      </c>
      <c r="B22" s="96"/>
      <c r="C22" s="96">
        <v>500000</v>
      </c>
      <c r="D22" s="96">
        <v>500000</v>
      </c>
    </row>
    <row r="23" spans="1:4" s="53" customFormat="1" ht="18" customHeight="1">
      <c r="A23" s="57" t="s">
        <v>145</v>
      </c>
      <c r="B23" s="96">
        <v>57500</v>
      </c>
      <c r="C23" s="96">
        <v>300000</v>
      </c>
      <c r="D23" s="96">
        <v>200000</v>
      </c>
    </row>
    <row r="24" spans="1:4" s="53" customFormat="1" ht="18" customHeight="1">
      <c r="A24" s="57" t="s">
        <v>146</v>
      </c>
      <c r="B24" s="96">
        <v>4707415</v>
      </c>
      <c r="C24" s="96"/>
      <c r="D24" s="96"/>
    </row>
    <row r="25" spans="1:4" s="53" customFormat="1" ht="18" customHeight="1">
      <c r="A25" s="57" t="s">
        <v>147</v>
      </c>
      <c r="B25" s="96"/>
      <c r="C25" s="96"/>
      <c r="D25" s="96"/>
    </row>
    <row r="26" spans="1:4" s="53" customFormat="1" ht="18" customHeight="1">
      <c r="A26" s="58" t="s">
        <v>148</v>
      </c>
      <c r="B26" s="96"/>
      <c r="C26" s="96"/>
      <c r="D26" s="96"/>
    </row>
    <row r="27" spans="1:4" s="53" customFormat="1" ht="18" customHeight="1">
      <c r="A27" s="57" t="s">
        <v>149</v>
      </c>
      <c r="B27" s="96"/>
      <c r="C27" s="96"/>
      <c r="D27" s="96"/>
    </row>
    <row r="28" spans="1:4" s="53" customFormat="1" ht="18" customHeight="1">
      <c r="A28" s="57" t="s">
        <v>150</v>
      </c>
      <c r="B28" s="96"/>
      <c r="C28" s="96"/>
      <c r="D28" s="96"/>
    </row>
    <row r="29" spans="1:4" s="53" customFormat="1" ht="18" customHeight="1">
      <c r="A29" s="57" t="s">
        <v>151</v>
      </c>
      <c r="B29" s="96"/>
      <c r="C29" s="96"/>
      <c r="D29" s="96"/>
    </row>
    <row r="30" spans="1:4" s="53" customFormat="1" ht="18" customHeight="1">
      <c r="A30" s="59" t="s">
        <v>152</v>
      </c>
      <c r="B30" s="96"/>
      <c r="C30" s="96"/>
      <c r="D30" s="96"/>
    </row>
    <row r="31" spans="1:9" s="53" customFormat="1" ht="18" customHeight="1">
      <c r="A31" s="59" t="s">
        <v>153</v>
      </c>
      <c r="B31" s="96"/>
      <c r="C31" s="96"/>
      <c r="D31" s="96"/>
      <c r="H31" s="53">
        <v>7900482</v>
      </c>
      <c r="I31" s="53" t="e">
        <f>H31-H32-H34</f>
        <v>#REF!</v>
      </c>
    </row>
    <row r="32" spans="1:8" s="53" customFormat="1" ht="18" customHeight="1">
      <c r="A32" s="57" t="s">
        <v>172</v>
      </c>
      <c r="B32" s="96">
        <v>220020</v>
      </c>
      <c r="C32" s="96">
        <v>2700000</v>
      </c>
      <c r="D32" s="96">
        <v>3000000</v>
      </c>
      <c r="H32" s="53" t="e">
        <f>#REF!</f>
        <v>#REF!</v>
      </c>
    </row>
    <row r="33" spans="1:4" s="53" customFormat="1" ht="18" customHeight="1">
      <c r="A33" s="57" t="s">
        <v>154</v>
      </c>
      <c r="B33" s="96"/>
      <c r="C33" s="96">
        <v>202956</v>
      </c>
      <c r="D33" s="96">
        <v>565594</v>
      </c>
    </row>
    <row r="34" spans="1:8" s="53" customFormat="1" ht="16.5" customHeight="1">
      <c r="A34" s="48" t="s">
        <v>100</v>
      </c>
      <c r="B34" s="96">
        <v>1433835</v>
      </c>
      <c r="C34" s="96"/>
      <c r="D34" s="96"/>
      <c r="H34" s="53">
        <v>27612</v>
      </c>
    </row>
    <row r="35" spans="1:4" s="53" customFormat="1" ht="17.25" customHeight="1">
      <c r="A35" s="48" t="s">
        <v>101</v>
      </c>
      <c r="B35" s="96"/>
      <c r="C35" s="96"/>
      <c r="D35" s="96"/>
    </row>
    <row r="36" spans="1:4" s="53" customFormat="1" ht="17.25" customHeight="1">
      <c r="A36" s="75" t="s">
        <v>190</v>
      </c>
      <c r="B36" s="96">
        <v>12455709</v>
      </c>
      <c r="C36" s="96">
        <v>11203940</v>
      </c>
      <c r="D36" s="96">
        <v>11427686</v>
      </c>
    </row>
    <row r="37" spans="1:7" s="38" customFormat="1" ht="19.5">
      <c r="A37" s="49" t="s">
        <v>136</v>
      </c>
      <c r="B37" s="93">
        <v>13889544</v>
      </c>
      <c r="C37" s="93">
        <v>11406896</v>
      </c>
      <c r="D37" s="93">
        <v>11993280</v>
      </c>
      <c r="G37" s="38" t="e">
        <f>'Dev Income'!#REF!-'Dev Exp.'!#REF!</f>
        <v>#REF!</v>
      </c>
    </row>
    <row r="39" spans="2:4" s="5" customFormat="1" ht="19.5">
      <c r="B39" s="95"/>
      <c r="C39" s="17"/>
      <c r="D39" s="17"/>
    </row>
    <row r="40" spans="2:4" s="5" customFormat="1" ht="19.5">
      <c r="B40" s="17"/>
      <c r="C40" s="17"/>
      <c r="D40" s="17"/>
    </row>
    <row r="41" spans="1:4" s="5" customFormat="1" ht="19.5">
      <c r="A41" s="17"/>
      <c r="B41" s="17"/>
      <c r="C41" s="17"/>
      <c r="D41" s="17"/>
    </row>
    <row r="42" spans="1:4" s="5" customFormat="1" ht="19.5">
      <c r="A42" s="81" t="s">
        <v>59</v>
      </c>
      <c r="B42" s="17"/>
      <c r="C42" s="125" t="s">
        <v>60</v>
      </c>
      <c r="D42" s="125"/>
    </row>
    <row r="43" spans="1:4" s="5" customFormat="1" ht="19.5">
      <c r="A43" s="81" t="s">
        <v>191</v>
      </c>
      <c r="B43" s="81"/>
      <c r="C43" s="125" t="s">
        <v>191</v>
      </c>
      <c r="D43" s="125"/>
    </row>
    <row r="44" spans="1:4" s="5" customFormat="1" ht="19.5">
      <c r="A44" s="81" t="s">
        <v>195</v>
      </c>
      <c r="B44" s="17"/>
      <c r="C44" s="125" t="s">
        <v>195</v>
      </c>
      <c r="D44" s="125"/>
    </row>
  </sheetData>
  <sheetProtection/>
  <mergeCells count="8">
    <mergeCell ref="A4:D4"/>
    <mergeCell ref="A5:D5"/>
    <mergeCell ref="C42:D42"/>
    <mergeCell ref="C43:D43"/>
    <mergeCell ref="C44:D44"/>
    <mergeCell ref="A1:D1"/>
    <mergeCell ref="A2:D2"/>
    <mergeCell ref="A3:D3"/>
  </mergeCells>
  <printOptions horizontalCentered="1"/>
  <pageMargins left="0.75" right="0.5" top="1" bottom="0.5" header="0.3" footer="0.3"/>
  <pageSetup horizontalDpi="600" verticalDpi="600" orientation="portrait" paperSize="9" scale="90" r:id="rId1"/>
  <headerFooter alignWithMargins="0">
    <oddFooter>&amp;C&amp;"SutonnyMJ,Regular"&amp;P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3"/>
  <sheetViews>
    <sheetView view="pageBreakPreview" zoomScale="115" zoomScaleSheetLayoutView="115" zoomScalePageLayoutView="0" workbookViewId="0" topLeftCell="A4">
      <selection activeCell="A1" sqref="A1:K29"/>
    </sheetView>
  </sheetViews>
  <sheetFormatPr defaultColWidth="9.140625" defaultRowHeight="15"/>
  <cols>
    <col min="1" max="1" width="8.421875" style="1" customWidth="1"/>
    <col min="2" max="2" width="6.140625" style="1" customWidth="1"/>
    <col min="3" max="3" width="14.57421875" style="1" customWidth="1"/>
    <col min="4" max="4" width="6.421875" style="1" customWidth="1"/>
    <col min="5" max="5" width="8.8515625" style="1" customWidth="1"/>
    <col min="6" max="6" width="7.8515625" style="1" customWidth="1"/>
    <col min="7" max="7" width="6.28125" style="1" customWidth="1"/>
    <col min="8" max="8" width="11.28125" style="1" customWidth="1"/>
    <col min="9" max="9" width="12.7109375" style="1" customWidth="1"/>
    <col min="10" max="10" width="13.28125" style="1" customWidth="1"/>
    <col min="11" max="11" width="7.140625" style="1" customWidth="1"/>
    <col min="12" max="16384" width="9.140625" style="1" customWidth="1"/>
  </cols>
  <sheetData>
    <row r="1" spans="1:11" s="40" customFormat="1" ht="19.5" customHeight="1">
      <c r="A1" s="124" t="s">
        <v>193</v>
      </c>
      <c r="B1" s="124"/>
      <c r="C1" s="124"/>
      <c r="D1" s="124"/>
      <c r="E1" s="124"/>
      <c r="F1" s="143"/>
      <c r="G1" s="143"/>
      <c r="H1" s="143"/>
      <c r="I1" s="143"/>
      <c r="J1" s="143"/>
      <c r="K1" s="143"/>
    </row>
    <row r="2" spans="1:11" s="2" customFormat="1" ht="19.5" customHeight="1">
      <c r="A2" s="18"/>
      <c r="B2" s="18"/>
      <c r="C2" s="18"/>
      <c r="D2" s="18"/>
      <c r="E2" s="130"/>
      <c r="F2" s="130"/>
      <c r="G2" s="18"/>
      <c r="H2" s="18"/>
      <c r="I2" s="18"/>
      <c r="J2" s="130" t="s">
        <v>62</v>
      </c>
      <c r="K2" s="130"/>
    </row>
    <row r="3" spans="1:11" s="2" customFormat="1" ht="19.5" customHeight="1">
      <c r="A3" s="18"/>
      <c r="B3" s="18"/>
      <c r="C3" s="18"/>
      <c r="D3" s="18"/>
      <c r="E3" s="130"/>
      <c r="F3" s="130"/>
      <c r="G3" s="18"/>
      <c r="H3" s="18"/>
      <c r="I3" s="18"/>
      <c r="J3" s="130" t="s">
        <v>53</v>
      </c>
      <c r="K3" s="130"/>
    </row>
    <row r="4" spans="1:11" s="2" customFormat="1" ht="19.5" customHeight="1">
      <c r="A4" s="148" t="s">
        <v>54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s="2" customFormat="1" ht="19.5" customHeight="1">
      <c r="A5" s="131" t="s">
        <v>224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s="2" customFormat="1" ht="19.5" customHeight="1">
      <c r="A6" s="19"/>
      <c r="B6" s="19"/>
      <c r="C6" s="19"/>
      <c r="D6" s="19"/>
      <c r="E6" s="19"/>
      <c r="F6" s="19"/>
      <c r="G6" s="18"/>
      <c r="H6" s="18"/>
      <c r="I6" s="18"/>
      <c r="J6" s="18"/>
      <c r="K6" s="18"/>
    </row>
    <row r="7" spans="1:11" s="2" customFormat="1" ht="66.75" customHeight="1">
      <c r="A7" s="9" t="s">
        <v>72</v>
      </c>
      <c r="B7" s="9" t="s">
        <v>66</v>
      </c>
      <c r="C7" s="10" t="s">
        <v>63</v>
      </c>
      <c r="D7" s="9" t="s">
        <v>64</v>
      </c>
      <c r="E7" s="10" t="s">
        <v>67</v>
      </c>
      <c r="F7" s="9" t="s">
        <v>65</v>
      </c>
      <c r="G7" s="9" t="s">
        <v>68</v>
      </c>
      <c r="H7" s="9" t="s">
        <v>69</v>
      </c>
      <c r="I7" s="9" t="s">
        <v>71</v>
      </c>
      <c r="J7" s="9" t="s">
        <v>70</v>
      </c>
      <c r="K7" s="9" t="s">
        <v>55</v>
      </c>
    </row>
    <row r="8" spans="1:11" ht="19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</row>
    <row r="9" spans="1:11" ht="39.75" customHeight="1">
      <c r="A9" s="144" t="s">
        <v>87</v>
      </c>
      <c r="B9" s="11">
        <v>1</v>
      </c>
      <c r="C9" s="60" t="s">
        <v>59</v>
      </c>
      <c r="D9" s="11">
        <v>1</v>
      </c>
      <c r="E9" s="26" t="s">
        <v>196</v>
      </c>
      <c r="F9" s="72">
        <v>0</v>
      </c>
      <c r="G9" s="72">
        <v>0</v>
      </c>
      <c r="H9" s="77">
        <v>33264</v>
      </c>
      <c r="I9" s="77">
        <v>23624</v>
      </c>
      <c r="J9" s="72">
        <v>316752</v>
      </c>
      <c r="K9" s="61"/>
    </row>
    <row r="10" spans="1:14" ht="67.5" customHeight="1">
      <c r="A10" s="145"/>
      <c r="B10" s="11">
        <v>2</v>
      </c>
      <c r="C10" s="62" t="s">
        <v>81</v>
      </c>
      <c r="D10" s="11">
        <v>0</v>
      </c>
      <c r="E10" s="26" t="s">
        <v>90</v>
      </c>
      <c r="F10" s="72">
        <v>0</v>
      </c>
      <c r="G10" s="72">
        <v>0</v>
      </c>
      <c r="H10" s="72">
        <v>21494</v>
      </c>
      <c r="I10" s="72">
        <v>15670</v>
      </c>
      <c r="J10" s="72">
        <v>209634</v>
      </c>
      <c r="K10" s="61"/>
      <c r="N10" s="1">
        <f>155700/12/13</f>
        <v>998.0769230769231</v>
      </c>
    </row>
    <row r="11" spans="1:14" ht="39.75" customHeight="1">
      <c r="A11" s="145"/>
      <c r="B11" s="11">
        <v>3</v>
      </c>
      <c r="C11" s="60" t="s">
        <v>82</v>
      </c>
      <c r="D11" s="80">
        <v>1</v>
      </c>
      <c r="E11" s="26" t="s">
        <v>84</v>
      </c>
      <c r="F11" s="72">
        <v>0</v>
      </c>
      <c r="G11" s="72">
        <v>0</v>
      </c>
      <c r="H11" s="77">
        <v>15400</v>
      </c>
      <c r="I11" s="77">
        <v>7000</v>
      </c>
      <c r="J11" s="72">
        <v>99400</v>
      </c>
      <c r="K11" s="61"/>
      <c r="N11" s="1">
        <v>12</v>
      </c>
    </row>
    <row r="12" spans="1:14" ht="39.75" customHeight="1">
      <c r="A12" s="146"/>
      <c r="B12" s="11">
        <v>4</v>
      </c>
      <c r="C12" s="60" t="s">
        <v>83</v>
      </c>
      <c r="D12" s="80">
        <v>8</v>
      </c>
      <c r="E12" s="26" t="s">
        <v>84</v>
      </c>
      <c r="F12" s="72">
        <v>0</v>
      </c>
      <c r="G12" s="72">
        <v>0</v>
      </c>
      <c r="H12" s="77">
        <v>128700</v>
      </c>
      <c r="I12" s="77">
        <v>720000</v>
      </c>
      <c r="J12" s="72">
        <v>830700</v>
      </c>
      <c r="K12" s="61"/>
      <c r="N12" s="1">
        <v>1</v>
      </c>
    </row>
    <row r="13" spans="1:11" ht="39.75" customHeight="1">
      <c r="A13" s="140" t="s">
        <v>79</v>
      </c>
      <c r="B13" s="141"/>
      <c r="C13" s="142"/>
      <c r="D13" s="10">
        <f>SUM(D9:D12)</f>
        <v>10</v>
      </c>
      <c r="E13" s="14"/>
      <c r="F13" s="72">
        <f>SUM(F9:F12)</f>
        <v>0</v>
      </c>
      <c r="G13" s="72">
        <f>SUM(G9:G12)</f>
        <v>0</v>
      </c>
      <c r="H13" s="72">
        <f>SUM(H9:H12)</f>
        <v>198858</v>
      </c>
      <c r="I13" s="72">
        <f>SUM(I9:I12)</f>
        <v>766294</v>
      </c>
      <c r="J13" s="72">
        <f>SUM(J9:J12)</f>
        <v>1456486</v>
      </c>
      <c r="K13" s="14"/>
    </row>
    <row r="14" spans="1:11" ht="19.5">
      <c r="A14" s="18"/>
      <c r="B14" s="18"/>
      <c r="C14" s="18"/>
      <c r="D14" s="18"/>
      <c r="E14" s="18"/>
      <c r="F14" s="18"/>
      <c r="G14" s="8"/>
      <c r="H14" s="8"/>
      <c r="I14" s="8"/>
      <c r="J14" s="8"/>
      <c r="K14" s="8"/>
    </row>
    <row r="15" spans="1:11" ht="19.5">
      <c r="A15" s="18"/>
      <c r="B15" s="18"/>
      <c r="C15" s="18"/>
      <c r="D15" s="18"/>
      <c r="E15" s="18"/>
      <c r="F15" s="18"/>
      <c r="G15" s="8"/>
      <c r="H15" s="8"/>
      <c r="I15" s="8"/>
      <c r="J15" s="8"/>
      <c r="K15" s="8"/>
    </row>
    <row r="16" spans="1:11" ht="19.5">
      <c r="A16" s="18"/>
      <c r="B16" s="18"/>
      <c r="C16" s="18"/>
      <c r="D16" s="18"/>
      <c r="E16" s="18"/>
      <c r="F16" s="18"/>
      <c r="G16" s="8"/>
      <c r="H16" s="8"/>
      <c r="I16" s="8"/>
      <c r="J16" s="8"/>
      <c r="K16" s="8"/>
    </row>
    <row r="17" spans="1:11" ht="19.5">
      <c r="A17" s="18"/>
      <c r="B17" s="18"/>
      <c r="C17" s="18"/>
      <c r="D17" s="18"/>
      <c r="E17" s="18"/>
      <c r="F17" s="18"/>
      <c r="G17" s="8"/>
      <c r="H17" s="8"/>
      <c r="I17" s="8"/>
      <c r="J17" s="8"/>
      <c r="K17" s="8"/>
    </row>
    <row r="18" spans="1:11" ht="19.5">
      <c r="A18" s="18"/>
      <c r="B18" s="18"/>
      <c r="C18" s="18"/>
      <c r="D18" s="18"/>
      <c r="E18" s="18"/>
      <c r="F18" s="18"/>
      <c r="G18" s="8"/>
      <c r="H18" s="8"/>
      <c r="I18" s="8"/>
      <c r="J18" s="8"/>
      <c r="K18" s="8"/>
    </row>
    <row r="19" spans="1:11" ht="19.5">
      <c r="A19" s="18"/>
      <c r="B19" s="18"/>
      <c r="C19" s="18"/>
      <c r="D19" s="18"/>
      <c r="E19" s="18"/>
      <c r="F19" s="18"/>
      <c r="G19" s="8"/>
      <c r="H19" s="8"/>
      <c r="I19" s="8"/>
      <c r="J19" s="8"/>
      <c r="K19" s="8"/>
    </row>
    <row r="20" spans="1:11" ht="19.5">
      <c r="A20" s="18"/>
      <c r="B20" s="18"/>
      <c r="C20" s="18"/>
      <c r="D20" s="18"/>
      <c r="E20" s="18"/>
      <c r="F20" s="18"/>
      <c r="G20" s="8"/>
      <c r="H20" s="8"/>
      <c r="I20" s="8"/>
      <c r="J20" s="8"/>
      <c r="K20" s="8"/>
    </row>
    <row r="21" spans="1:11" ht="19.5">
      <c r="A21" s="18"/>
      <c r="B21" s="18"/>
      <c r="C21" s="18"/>
      <c r="D21" s="18"/>
      <c r="E21" s="18"/>
      <c r="F21" s="18"/>
      <c r="G21" s="8"/>
      <c r="H21" s="8"/>
      <c r="I21" s="8"/>
      <c r="J21" s="8"/>
      <c r="K21" s="8"/>
    </row>
    <row r="22" spans="1:10" s="5" customFormat="1" ht="19.5">
      <c r="A22" s="17"/>
      <c r="C22" s="82" t="s">
        <v>59</v>
      </c>
      <c r="D22" s="17"/>
      <c r="E22" s="125"/>
      <c r="F22" s="125"/>
      <c r="G22" s="82"/>
      <c r="H22" s="17"/>
      <c r="I22" s="125" t="s">
        <v>60</v>
      </c>
      <c r="J22" s="125"/>
    </row>
    <row r="23" spans="1:10" s="5" customFormat="1" ht="21.75">
      <c r="A23" s="16"/>
      <c r="C23" s="82" t="s">
        <v>191</v>
      </c>
      <c r="D23" s="82"/>
      <c r="E23" s="125"/>
      <c r="F23" s="125"/>
      <c r="G23" s="82"/>
      <c r="H23" s="82"/>
      <c r="I23" s="125" t="s">
        <v>191</v>
      </c>
      <c r="J23" s="125"/>
    </row>
    <row r="24" spans="1:10" s="5" customFormat="1" ht="21.75">
      <c r="A24" s="16"/>
      <c r="C24" s="82" t="s">
        <v>195</v>
      </c>
      <c r="D24" s="17"/>
      <c r="E24" s="125"/>
      <c r="F24" s="125"/>
      <c r="G24" s="82"/>
      <c r="H24" s="17"/>
      <c r="I24" s="125" t="s">
        <v>195</v>
      </c>
      <c r="J24" s="125"/>
    </row>
    <row r="25" spans="1:11" s="5" customFormat="1" ht="21.75">
      <c r="A25" s="81"/>
      <c r="B25" s="17"/>
      <c r="C25" s="82"/>
      <c r="D25" s="17"/>
      <c r="E25" s="125"/>
      <c r="F25" s="125"/>
      <c r="G25" s="82"/>
      <c r="H25" s="17"/>
      <c r="I25" s="125"/>
      <c r="J25" s="125"/>
      <c r="K25" s="34"/>
    </row>
    <row r="26" spans="1:10" ht="19.5">
      <c r="A26" s="35"/>
      <c r="C26" s="82"/>
      <c r="D26" s="82"/>
      <c r="E26" s="125"/>
      <c r="F26" s="125"/>
      <c r="G26" s="82"/>
      <c r="H26" s="82"/>
      <c r="I26" s="125"/>
      <c r="J26" s="125"/>
    </row>
    <row r="27" spans="1:10" ht="19.5">
      <c r="A27" s="35"/>
      <c r="C27" s="82"/>
      <c r="D27" s="17"/>
      <c r="E27" s="125"/>
      <c r="F27" s="125"/>
      <c r="G27" s="82"/>
      <c r="H27" s="17"/>
      <c r="I27" s="125"/>
      <c r="J27" s="125"/>
    </row>
    <row r="28" spans="1:5" ht="16.5">
      <c r="A28" s="35"/>
      <c r="C28" s="4"/>
      <c r="D28" s="147"/>
      <c r="E28" s="147"/>
    </row>
    <row r="31" spans="6:7" ht="16.5">
      <c r="F31" s="147"/>
      <c r="G31" s="147"/>
    </row>
    <row r="32" spans="6:7" ht="16.5">
      <c r="F32" s="147"/>
      <c r="G32" s="147"/>
    </row>
    <row r="33" spans="6:7" ht="16.5">
      <c r="F33" s="147"/>
      <c r="G33" s="147"/>
    </row>
  </sheetData>
  <sheetProtection/>
  <mergeCells count="25">
    <mergeCell ref="I26:J26"/>
    <mergeCell ref="E27:F27"/>
    <mergeCell ref="I27:J27"/>
    <mergeCell ref="F33:G33"/>
    <mergeCell ref="D28:E28"/>
    <mergeCell ref="F32:G32"/>
    <mergeCell ref="A1:K1"/>
    <mergeCell ref="A9:A12"/>
    <mergeCell ref="F31:G31"/>
    <mergeCell ref="J2:K2"/>
    <mergeCell ref="A4:K4"/>
    <mergeCell ref="E23:F23"/>
    <mergeCell ref="E2:F2"/>
    <mergeCell ref="I25:J25"/>
    <mergeCell ref="A5:K5"/>
    <mergeCell ref="E26:F26"/>
    <mergeCell ref="J3:K3"/>
    <mergeCell ref="A13:C13"/>
    <mergeCell ref="E24:F24"/>
    <mergeCell ref="E25:F25"/>
    <mergeCell ref="I22:J22"/>
    <mergeCell ref="I23:J23"/>
    <mergeCell ref="I24:J24"/>
    <mergeCell ref="E3:F3"/>
    <mergeCell ref="E22:F22"/>
  </mergeCells>
  <printOptions/>
  <pageMargins left="0.75" right="0.25" top="1" bottom="0.25" header="0.3" footer="0.3"/>
  <pageSetup horizontalDpi="600" verticalDpi="600" orientation="portrait" paperSize="9" scale="80" r:id="rId1"/>
  <headerFooter>
    <oddFooter>&amp;C&amp;"SutonnyMJ,Regular"&amp;P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6.28125" style="1" customWidth="1"/>
    <col min="2" max="2" width="34.140625" style="1" customWidth="1"/>
    <col min="3" max="3" width="21.28125" style="1" customWidth="1"/>
    <col min="4" max="4" width="18.28125" style="1" customWidth="1"/>
    <col min="5" max="5" width="12.00390625" style="1" customWidth="1"/>
    <col min="6" max="6" width="10.7109375" style="1" customWidth="1"/>
    <col min="7" max="16384" width="9.140625" style="1" customWidth="1"/>
  </cols>
  <sheetData>
    <row r="1" spans="1:6" s="40" customFormat="1" ht="19.5" customHeight="1">
      <c r="A1" s="124" t="s">
        <v>197</v>
      </c>
      <c r="B1" s="124"/>
      <c r="C1" s="124"/>
      <c r="D1" s="124"/>
      <c r="E1" s="124"/>
      <c r="F1" s="143"/>
    </row>
    <row r="2" spans="1:6" s="6" customFormat="1" ht="19.5" customHeight="1">
      <c r="A2" s="7"/>
      <c r="B2" s="7"/>
      <c r="C2" s="7"/>
      <c r="D2" s="7"/>
      <c r="E2" s="152" t="s">
        <v>73</v>
      </c>
      <c r="F2" s="152"/>
    </row>
    <row r="3" spans="1:6" s="6" customFormat="1" ht="19.5" customHeight="1">
      <c r="A3" s="7"/>
      <c r="B3" s="7"/>
      <c r="C3" s="7"/>
      <c r="D3" s="7"/>
      <c r="E3" s="152" t="s">
        <v>56</v>
      </c>
      <c r="F3" s="152"/>
    </row>
    <row r="4" spans="1:6" s="6" customFormat="1" ht="19.5" customHeight="1">
      <c r="A4" s="151" t="s">
        <v>74</v>
      </c>
      <c r="B4" s="151"/>
      <c r="C4" s="151"/>
      <c r="D4" s="151"/>
      <c r="E4" s="151"/>
      <c r="F4" s="151"/>
    </row>
    <row r="5" spans="1:6" s="6" customFormat="1" ht="19.5" customHeight="1">
      <c r="A5" s="121" t="s">
        <v>219</v>
      </c>
      <c r="B5" s="121"/>
      <c r="C5" s="121"/>
      <c r="D5" s="121"/>
      <c r="E5" s="121"/>
      <c r="F5" s="121"/>
    </row>
    <row r="6" spans="1:6" ht="78">
      <c r="A6" s="9" t="s">
        <v>66</v>
      </c>
      <c r="B6" s="9" t="s">
        <v>75</v>
      </c>
      <c r="C6" s="9" t="s">
        <v>76</v>
      </c>
      <c r="D6" s="9" t="s">
        <v>77</v>
      </c>
      <c r="E6" s="9" t="s">
        <v>78</v>
      </c>
      <c r="F6" s="9" t="s">
        <v>55</v>
      </c>
    </row>
    <row r="7" spans="1:6" ht="16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39.75" customHeight="1">
      <c r="A8" s="11">
        <v>1</v>
      </c>
      <c r="B8" s="12"/>
      <c r="C8" s="64">
        <v>0</v>
      </c>
      <c r="D8" s="64">
        <v>0</v>
      </c>
      <c r="E8" s="64">
        <v>0</v>
      </c>
      <c r="F8" s="64"/>
    </row>
    <row r="9" spans="1:6" ht="39.75" customHeight="1">
      <c r="A9" s="11">
        <v>2</v>
      </c>
      <c r="B9" s="12"/>
      <c r="C9" s="64">
        <v>0</v>
      </c>
      <c r="D9" s="64">
        <v>0</v>
      </c>
      <c r="E9" s="64">
        <f aca="true" t="shared" si="0" ref="E9:E17">C9-D9</f>
        <v>0</v>
      </c>
      <c r="F9" s="64"/>
    </row>
    <row r="10" spans="1:6" ht="39.75" customHeight="1">
      <c r="A10" s="11">
        <v>3</v>
      </c>
      <c r="B10" s="12"/>
      <c r="C10" s="64">
        <v>0</v>
      </c>
      <c r="D10" s="64">
        <v>0</v>
      </c>
      <c r="E10" s="64">
        <f t="shared" si="0"/>
        <v>0</v>
      </c>
      <c r="F10" s="64"/>
    </row>
    <row r="11" spans="1:6" ht="39.75" customHeight="1">
      <c r="A11" s="11">
        <v>4</v>
      </c>
      <c r="B11" s="12"/>
      <c r="C11" s="64">
        <v>0</v>
      </c>
      <c r="D11" s="64">
        <v>0</v>
      </c>
      <c r="E11" s="64">
        <f t="shared" si="0"/>
        <v>0</v>
      </c>
      <c r="F11" s="64"/>
    </row>
    <row r="12" spans="1:6" ht="39.75" customHeight="1">
      <c r="A12" s="11">
        <v>5</v>
      </c>
      <c r="B12" s="12"/>
      <c r="C12" s="64">
        <v>0</v>
      </c>
      <c r="D12" s="64">
        <v>0</v>
      </c>
      <c r="E12" s="64">
        <f t="shared" si="0"/>
        <v>0</v>
      </c>
      <c r="F12" s="64"/>
    </row>
    <row r="13" spans="1:6" ht="39.75" customHeight="1">
      <c r="A13" s="11">
        <v>6</v>
      </c>
      <c r="B13" s="12"/>
      <c r="C13" s="64">
        <v>0</v>
      </c>
      <c r="D13" s="64">
        <v>0</v>
      </c>
      <c r="E13" s="64">
        <f t="shared" si="0"/>
        <v>0</v>
      </c>
      <c r="F13" s="64"/>
    </row>
    <row r="14" spans="1:6" ht="39.75" customHeight="1">
      <c r="A14" s="11">
        <v>7</v>
      </c>
      <c r="B14" s="12"/>
      <c r="C14" s="64">
        <v>0</v>
      </c>
      <c r="D14" s="64">
        <v>0</v>
      </c>
      <c r="E14" s="64">
        <f t="shared" si="0"/>
        <v>0</v>
      </c>
      <c r="F14" s="64"/>
    </row>
    <row r="15" spans="1:6" ht="39.75" customHeight="1">
      <c r="A15" s="11">
        <v>8</v>
      </c>
      <c r="B15" s="12"/>
      <c r="C15" s="64">
        <v>0</v>
      </c>
      <c r="D15" s="64">
        <v>0</v>
      </c>
      <c r="E15" s="64">
        <f t="shared" si="0"/>
        <v>0</v>
      </c>
      <c r="F15" s="64"/>
    </row>
    <row r="16" spans="1:6" ht="39.75" customHeight="1">
      <c r="A16" s="11">
        <v>9</v>
      </c>
      <c r="B16" s="12"/>
      <c r="C16" s="64">
        <v>0</v>
      </c>
      <c r="D16" s="64">
        <v>0</v>
      </c>
      <c r="E16" s="64">
        <f t="shared" si="0"/>
        <v>0</v>
      </c>
      <c r="F16" s="64"/>
    </row>
    <row r="17" spans="1:6" ht="39.75" customHeight="1">
      <c r="A17" s="11">
        <v>10</v>
      </c>
      <c r="B17" s="12"/>
      <c r="C17" s="64">
        <v>0</v>
      </c>
      <c r="D17" s="64">
        <v>0</v>
      </c>
      <c r="E17" s="64">
        <f t="shared" si="0"/>
        <v>0</v>
      </c>
      <c r="F17" s="64"/>
    </row>
    <row r="18" spans="1:6" ht="30" customHeight="1">
      <c r="A18" s="149" t="s">
        <v>79</v>
      </c>
      <c r="B18" s="150"/>
      <c r="C18" s="65">
        <f>SUM(C8:C17)</f>
        <v>0</v>
      </c>
      <c r="D18" s="65">
        <f>SUM(D8:D17)</f>
        <v>0</v>
      </c>
      <c r="E18" s="65">
        <f>SUM(E8:E17)</f>
        <v>0</v>
      </c>
      <c r="F18" s="65"/>
    </row>
    <row r="25" s="5" customFormat="1" ht="16.5"/>
    <row r="26" spans="1:6" s="5" customFormat="1" ht="19.5">
      <c r="A26" s="125" t="s">
        <v>59</v>
      </c>
      <c r="B26" s="125"/>
      <c r="C26" s="17"/>
      <c r="D26" s="125" t="s">
        <v>60</v>
      </c>
      <c r="E26" s="125"/>
      <c r="F26" s="125"/>
    </row>
    <row r="27" spans="1:6" s="5" customFormat="1" ht="19.5">
      <c r="A27" s="125" t="s">
        <v>198</v>
      </c>
      <c r="B27" s="125"/>
      <c r="C27" s="17"/>
      <c r="D27" s="125" t="s">
        <v>198</v>
      </c>
      <c r="E27" s="125"/>
      <c r="F27" s="125"/>
    </row>
    <row r="28" spans="1:6" s="5" customFormat="1" ht="19.5">
      <c r="A28" s="125" t="s">
        <v>192</v>
      </c>
      <c r="B28" s="125"/>
      <c r="C28" s="17"/>
      <c r="D28" s="125" t="s">
        <v>192</v>
      </c>
      <c r="E28" s="125"/>
      <c r="F28" s="125"/>
    </row>
    <row r="29" spans="1:6" ht="19.5">
      <c r="A29" s="5"/>
      <c r="B29" s="17"/>
      <c r="C29" s="17"/>
      <c r="D29" s="17"/>
      <c r="E29" s="17"/>
      <c r="F29" s="8"/>
    </row>
  </sheetData>
  <sheetProtection/>
  <mergeCells count="12">
    <mergeCell ref="A1:F1"/>
    <mergeCell ref="A18:B18"/>
    <mergeCell ref="A4:F4"/>
    <mergeCell ref="A5:F5"/>
    <mergeCell ref="E2:F2"/>
    <mergeCell ref="E3:F3"/>
    <mergeCell ref="D28:F28"/>
    <mergeCell ref="D27:F27"/>
    <mergeCell ref="D26:F26"/>
    <mergeCell ref="A26:B26"/>
    <mergeCell ref="A27:B27"/>
    <mergeCell ref="A28:B28"/>
  </mergeCells>
  <printOptions/>
  <pageMargins left="0.75" right="0.25" top="1" bottom="0.25" header="0.3" footer="0.3"/>
  <pageSetup horizontalDpi="600" verticalDpi="600" orientation="portrait" paperSize="9" scale="90" r:id="rId1"/>
  <headerFooter>
    <oddFooter>&amp;C&amp;"SutonnyMJ,Regular"&amp;P</oddFooter>
  </headerFooter>
  <ignoredErrors>
    <ignoredError sqref="C18:E1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5">
      <selection activeCell="A1" sqref="A1:K1"/>
    </sheetView>
  </sheetViews>
  <sheetFormatPr defaultColWidth="9.140625" defaultRowHeight="15"/>
  <cols>
    <col min="1" max="1" width="11.28125" style="1" customWidth="1"/>
    <col min="2" max="2" width="5.421875" style="1" customWidth="1"/>
    <col min="3" max="3" width="15.8515625" style="1" customWidth="1"/>
    <col min="4" max="4" width="6.7109375" style="1" customWidth="1"/>
    <col min="5" max="5" width="11.140625" style="1" customWidth="1"/>
    <col min="6" max="6" width="13.140625" style="1" customWidth="1"/>
    <col min="7" max="7" width="11.8515625" style="1" customWidth="1"/>
    <col min="8" max="8" width="10.421875" style="1" customWidth="1"/>
    <col min="9" max="9" width="11.140625" style="1" customWidth="1"/>
    <col min="10" max="10" width="14.140625" style="1" customWidth="1"/>
    <col min="11" max="11" width="9.28125" style="1" customWidth="1"/>
    <col min="12" max="16384" width="9.140625" style="1" customWidth="1"/>
  </cols>
  <sheetData>
    <row r="1" spans="1:11" ht="19.5" customHeight="1">
      <c r="A1" s="153" t="s">
        <v>94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customHeight="1">
      <c r="A2" s="153" t="s">
        <v>95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s="2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19.5" customHeight="1">
      <c r="A4" s="18"/>
      <c r="B4" s="18"/>
      <c r="C4" s="18"/>
      <c r="D4" s="18"/>
      <c r="E4" s="130"/>
      <c r="F4" s="130"/>
      <c r="G4" s="18"/>
      <c r="H4" s="18"/>
      <c r="I4" s="18"/>
      <c r="J4" s="130" t="s">
        <v>62</v>
      </c>
      <c r="K4" s="130"/>
    </row>
    <row r="5" spans="1:11" s="2" customFormat="1" ht="19.5" customHeight="1">
      <c r="A5" s="18"/>
      <c r="B5" s="18"/>
      <c r="C5" s="18"/>
      <c r="D5" s="18"/>
      <c r="E5" s="130"/>
      <c r="F5" s="130"/>
      <c r="G5" s="18"/>
      <c r="H5" s="18"/>
      <c r="I5" s="18"/>
      <c r="J5" s="130" t="s">
        <v>53</v>
      </c>
      <c r="K5" s="130"/>
    </row>
    <row r="6" spans="1:11" s="2" customFormat="1" ht="19.5" customHeight="1">
      <c r="A6" s="148" t="s">
        <v>54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s="2" customFormat="1" ht="19.5" customHeight="1">
      <c r="A7" s="131" t="s">
        <v>24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s="2" customFormat="1" ht="19.5" customHeight="1">
      <c r="A8" s="19"/>
      <c r="B8" s="19"/>
      <c r="C8" s="19"/>
      <c r="D8" s="19"/>
      <c r="E8" s="19"/>
      <c r="F8" s="19"/>
      <c r="G8" s="18"/>
      <c r="H8" s="18"/>
      <c r="I8" s="18"/>
      <c r="J8" s="18"/>
      <c r="K8" s="18"/>
    </row>
    <row r="9" spans="1:11" s="2" customFormat="1" ht="66.75" customHeight="1">
      <c r="A9" s="9" t="s">
        <v>72</v>
      </c>
      <c r="B9" s="9" t="s">
        <v>66</v>
      </c>
      <c r="C9" s="10" t="s">
        <v>63</v>
      </c>
      <c r="D9" s="9" t="s">
        <v>64</v>
      </c>
      <c r="E9" s="10" t="s">
        <v>67</v>
      </c>
      <c r="F9" s="9" t="s">
        <v>65</v>
      </c>
      <c r="G9" s="9" t="s">
        <v>68</v>
      </c>
      <c r="H9" s="9" t="s">
        <v>69</v>
      </c>
      <c r="I9" s="9" t="s">
        <v>71</v>
      </c>
      <c r="J9" s="9" t="s">
        <v>70</v>
      </c>
      <c r="K9" s="9" t="s">
        <v>55</v>
      </c>
    </row>
    <row r="10" spans="1:11" ht="39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39.75" customHeight="1">
      <c r="A11" s="144" t="s">
        <v>87</v>
      </c>
      <c r="B11" s="11">
        <v>1</v>
      </c>
      <c r="C11" s="22" t="s">
        <v>59</v>
      </c>
      <c r="D11" s="20">
        <v>1</v>
      </c>
      <c r="E11" s="26" t="s">
        <v>90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/>
    </row>
    <row r="12" spans="1:11" ht="67.5" customHeight="1">
      <c r="A12" s="145"/>
      <c r="B12" s="11">
        <v>2</v>
      </c>
      <c r="C12" s="23" t="s">
        <v>81</v>
      </c>
      <c r="D12" s="20">
        <v>1</v>
      </c>
      <c r="E12" s="26" t="s">
        <v>90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13"/>
    </row>
    <row r="13" spans="1:11" ht="39.75" customHeight="1">
      <c r="A13" s="145"/>
      <c r="B13" s="11">
        <v>3</v>
      </c>
      <c r="C13" s="22" t="s">
        <v>82</v>
      </c>
      <c r="D13" s="20">
        <v>1</v>
      </c>
      <c r="E13" s="26" t="s">
        <v>84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/>
    </row>
    <row r="14" spans="1:11" ht="39.75" customHeight="1">
      <c r="A14" s="146"/>
      <c r="B14" s="11">
        <v>4</v>
      </c>
      <c r="C14" s="22" t="s">
        <v>83</v>
      </c>
      <c r="D14" s="20">
        <v>9</v>
      </c>
      <c r="E14" s="26" t="s">
        <v>84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/>
    </row>
    <row r="15" spans="1:11" ht="39.75" customHeight="1">
      <c r="A15" s="154" t="s">
        <v>79</v>
      </c>
      <c r="B15" s="155"/>
      <c r="C15" s="156"/>
      <c r="D15" s="10">
        <f>SUM(D11:D14)</f>
        <v>12</v>
      </c>
      <c r="E15" s="14">
        <f aca="true" t="shared" si="0" ref="E15:J15">SUM(E11:E14)</f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/>
    </row>
    <row r="16" spans="1:11" ht="19.5">
      <c r="A16" s="18"/>
      <c r="B16" s="18"/>
      <c r="C16" s="18"/>
      <c r="D16" s="18"/>
      <c r="E16" s="18"/>
      <c r="F16" s="18"/>
      <c r="G16" s="8"/>
      <c r="H16" s="8"/>
      <c r="I16" s="8"/>
      <c r="J16" s="8"/>
      <c r="K16" s="8"/>
    </row>
    <row r="17" spans="1:11" ht="19.5">
      <c r="A17" s="18"/>
      <c r="B17" s="18"/>
      <c r="C17" s="18"/>
      <c r="D17" s="18"/>
      <c r="E17" s="18"/>
      <c r="F17" s="18"/>
      <c r="G17" s="8"/>
      <c r="H17" s="8"/>
      <c r="I17" s="8"/>
      <c r="J17" s="8"/>
      <c r="K17" s="8"/>
    </row>
    <row r="18" spans="1:11" ht="19.5">
      <c r="A18" s="18"/>
      <c r="B18" s="18"/>
      <c r="C18" s="18"/>
      <c r="D18" s="18"/>
      <c r="E18" s="18"/>
      <c r="F18" s="18"/>
      <c r="G18" s="8"/>
      <c r="H18" s="8"/>
      <c r="I18" s="8"/>
      <c r="J18" s="8"/>
      <c r="K18" s="8"/>
    </row>
    <row r="19" spans="1:11" ht="19.5">
      <c r="A19" s="18"/>
      <c r="B19" s="18"/>
      <c r="C19" s="18"/>
      <c r="D19" s="18"/>
      <c r="E19" s="18"/>
      <c r="F19" s="18"/>
      <c r="G19" s="8"/>
      <c r="H19" s="8"/>
      <c r="I19" s="8"/>
      <c r="J19" s="8"/>
      <c r="K19" s="8"/>
    </row>
    <row r="20" spans="1:11" ht="19.5">
      <c r="A20" s="18"/>
      <c r="B20" s="18"/>
      <c r="C20" s="18"/>
      <c r="D20" s="18"/>
      <c r="E20" s="18"/>
      <c r="F20" s="18"/>
      <c r="G20" s="8"/>
      <c r="H20" s="8"/>
      <c r="I20" s="8"/>
      <c r="J20" s="8"/>
      <c r="K20" s="8"/>
    </row>
    <row r="21" spans="1:11" ht="19.5">
      <c r="A21" s="18"/>
      <c r="B21" s="18"/>
      <c r="C21" s="18"/>
      <c r="D21" s="18"/>
      <c r="E21" s="18"/>
      <c r="F21" s="18"/>
      <c r="G21" s="8"/>
      <c r="H21" s="8"/>
      <c r="I21" s="8"/>
      <c r="J21" s="8"/>
      <c r="K21" s="8"/>
    </row>
    <row r="22" spans="1:11" ht="19.5">
      <c r="A22" s="18"/>
      <c r="B22" s="18"/>
      <c r="C22" s="18"/>
      <c r="D22" s="18"/>
      <c r="E22" s="18"/>
      <c r="F22" s="18"/>
      <c r="G22" s="8"/>
      <c r="H22" s="8"/>
      <c r="I22" s="8"/>
      <c r="J22" s="8"/>
      <c r="K22" s="8"/>
    </row>
    <row r="23" spans="1:11" ht="19.5">
      <c r="A23" s="18"/>
      <c r="B23" s="18"/>
      <c r="C23" s="18"/>
      <c r="D23" s="18"/>
      <c r="E23" s="18"/>
      <c r="F23" s="18"/>
      <c r="G23" s="8"/>
      <c r="H23" s="8"/>
      <c r="I23" s="8"/>
      <c r="J23" s="8"/>
      <c r="K23" s="8"/>
    </row>
    <row r="24" spans="1:11" s="5" customFormat="1" ht="19.5">
      <c r="A24" s="7"/>
      <c r="B24" s="7"/>
      <c r="C24" s="7"/>
      <c r="D24" s="7"/>
      <c r="E24" s="7"/>
      <c r="F24" s="7"/>
      <c r="G24" s="17"/>
      <c r="H24" s="17"/>
      <c r="I24" s="17"/>
      <c r="J24" s="17"/>
      <c r="K24" s="17"/>
    </row>
    <row r="25" spans="1:11" s="5" customFormat="1" ht="21.75">
      <c r="A25" s="16"/>
      <c r="B25" s="15" t="s">
        <v>59</v>
      </c>
      <c r="C25" s="24"/>
      <c r="D25" s="24"/>
      <c r="E25" s="24"/>
      <c r="F25" s="24"/>
      <c r="G25" s="16"/>
      <c r="H25" s="16"/>
      <c r="I25" s="157" t="s">
        <v>60</v>
      </c>
      <c r="J25" s="157"/>
      <c r="K25" s="16"/>
    </row>
    <row r="26" spans="1:11" s="5" customFormat="1" ht="21.75">
      <c r="A26" s="16"/>
      <c r="B26" s="15" t="s">
        <v>92</v>
      </c>
      <c r="C26" s="16"/>
      <c r="D26" s="16"/>
      <c r="E26" s="16"/>
      <c r="F26" s="16"/>
      <c r="G26" s="16"/>
      <c r="H26" s="16"/>
      <c r="I26" s="16"/>
      <c r="J26" s="15" t="s">
        <v>92</v>
      </c>
      <c r="K26" s="16"/>
    </row>
    <row r="27" spans="1:11" s="5" customFormat="1" ht="21.75">
      <c r="A27" s="25" t="s">
        <v>93</v>
      </c>
      <c r="B27" s="25"/>
      <c r="C27" s="25"/>
      <c r="D27" s="16"/>
      <c r="E27" s="16"/>
      <c r="F27" s="16"/>
      <c r="G27" s="16"/>
      <c r="H27" s="153" t="s">
        <v>93</v>
      </c>
      <c r="I27" s="153"/>
      <c r="J27" s="153"/>
      <c r="K27" s="153"/>
    </row>
    <row r="28" spans="1:5" ht="16.5">
      <c r="A28" s="3"/>
      <c r="C28" s="4"/>
      <c r="D28" s="147"/>
      <c r="E28" s="147"/>
    </row>
    <row r="29" spans="1:5" ht="16.5">
      <c r="A29" s="3"/>
      <c r="C29" s="4"/>
      <c r="D29" s="147"/>
      <c r="E29" s="147"/>
    </row>
    <row r="30" spans="1:5" ht="16.5">
      <c r="A30" s="3"/>
      <c r="C30" s="4"/>
      <c r="D30" s="147"/>
      <c r="E30" s="147"/>
    </row>
    <row r="33" spans="6:7" ht="16.5">
      <c r="F33" s="147"/>
      <c r="G33" s="147"/>
    </row>
    <row r="34" spans="6:7" ht="16.5">
      <c r="F34" s="147"/>
      <c r="G34" s="147"/>
    </row>
    <row r="35" spans="6:7" ht="16.5">
      <c r="F35" s="147"/>
      <c r="G35" s="147"/>
    </row>
  </sheetData>
  <sheetProtection/>
  <mergeCells count="18">
    <mergeCell ref="A2:K2"/>
    <mergeCell ref="E4:F4"/>
    <mergeCell ref="E5:F5"/>
    <mergeCell ref="A1:K1"/>
    <mergeCell ref="F34:G34"/>
    <mergeCell ref="F35:G35"/>
    <mergeCell ref="I25:J25"/>
    <mergeCell ref="J4:K4"/>
    <mergeCell ref="J5:K5"/>
    <mergeCell ref="A6:K6"/>
    <mergeCell ref="A7:K7"/>
    <mergeCell ref="H27:K27"/>
    <mergeCell ref="F33:G33"/>
    <mergeCell ref="A11:A14"/>
    <mergeCell ref="D28:E28"/>
    <mergeCell ref="D29:E29"/>
    <mergeCell ref="D30:E30"/>
    <mergeCell ref="A15:C15"/>
  </mergeCells>
  <printOptions/>
  <pageMargins left="0.25" right="0.25" top="0.25" bottom="0.25" header="0.3" footer="0.3"/>
  <pageSetup horizontalDpi="600" verticalDpi="600" orientation="portrait" paperSize="9" scale="80" r:id="rId1"/>
  <ignoredErrors>
    <ignoredError sqref="D15:J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6.8515625" style="0" customWidth="1"/>
    <col min="2" max="2" width="21.28125" style="0" customWidth="1"/>
    <col min="3" max="3" width="16.7109375" style="0" customWidth="1"/>
    <col min="4" max="4" width="18.57421875" style="0" customWidth="1"/>
    <col min="5" max="5" width="47.8515625" style="0" hidden="1" customWidth="1"/>
    <col min="6" max="6" width="41.00390625" style="0" hidden="1" customWidth="1"/>
    <col min="7" max="7" width="16.421875" style="0" customWidth="1"/>
    <col min="8" max="8" width="16.7109375" style="0" customWidth="1"/>
  </cols>
  <sheetData>
    <row r="1" spans="1:6" ht="16.5">
      <c r="A1" s="159" t="s">
        <v>228</v>
      </c>
      <c r="B1" s="159"/>
      <c r="C1" s="159"/>
      <c r="D1" s="159"/>
      <c r="E1" s="159"/>
      <c r="F1" s="160"/>
    </row>
    <row r="2" spans="2:5" ht="16.5">
      <c r="B2" s="91"/>
      <c r="E2" s="91" t="s">
        <v>199</v>
      </c>
    </row>
    <row r="3" spans="2:5" ht="33" customHeight="1">
      <c r="B3" s="91"/>
      <c r="E3" s="91" t="s">
        <v>200</v>
      </c>
    </row>
    <row r="4" spans="1:7" ht="52.5" customHeight="1">
      <c r="A4" s="84"/>
      <c r="B4" s="85" t="s">
        <v>201</v>
      </c>
      <c r="C4" s="84" t="s">
        <v>225</v>
      </c>
      <c r="D4" s="84" t="s">
        <v>227</v>
      </c>
      <c r="E4" s="84" t="s">
        <v>202</v>
      </c>
      <c r="F4" s="1"/>
      <c r="G4" s="84" t="s">
        <v>226</v>
      </c>
    </row>
    <row r="5" spans="1:7" ht="16.5">
      <c r="A5" s="86" t="s">
        <v>203</v>
      </c>
      <c r="B5" s="86" t="s">
        <v>204</v>
      </c>
      <c r="C5" s="86"/>
      <c r="D5" s="86"/>
      <c r="E5" s="86"/>
      <c r="F5" s="1"/>
      <c r="G5" s="86"/>
    </row>
    <row r="6" spans="1:7" ht="16.5">
      <c r="A6" s="87"/>
      <c r="B6" s="88" t="s">
        <v>205</v>
      </c>
      <c r="C6" s="89"/>
      <c r="D6" s="89"/>
      <c r="E6" s="89"/>
      <c r="F6" s="1"/>
      <c r="G6" s="89"/>
    </row>
    <row r="7" spans="1:10" ht="16.5">
      <c r="A7" s="87"/>
      <c r="B7" s="88" t="s">
        <v>1</v>
      </c>
      <c r="C7" s="89"/>
      <c r="D7" s="89"/>
      <c r="E7" s="89"/>
      <c r="F7" s="1"/>
      <c r="G7" s="89"/>
      <c r="J7" s="91"/>
    </row>
    <row r="8" spans="1:10" ht="16.5">
      <c r="A8" s="87"/>
      <c r="B8" s="88" t="s">
        <v>206</v>
      </c>
      <c r="C8" s="89"/>
      <c r="D8" s="89"/>
      <c r="E8" s="89"/>
      <c r="F8" s="1"/>
      <c r="G8" s="89"/>
      <c r="J8" s="91"/>
    </row>
    <row r="9" spans="1:7" ht="18" customHeight="1">
      <c r="A9" s="87"/>
      <c r="B9" s="88" t="s">
        <v>207</v>
      </c>
      <c r="C9" s="89"/>
      <c r="D9" s="89"/>
      <c r="E9" s="89"/>
      <c r="F9" s="5"/>
      <c r="G9" s="89"/>
    </row>
    <row r="10" spans="1:7" ht="17.25" customHeight="1">
      <c r="A10" s="87"/>
      <c r="B10" s="88" t="s">
        <v>208</v>
      </c>
      <c r="C10" s="89"/>
      <c r="D10" s="89"/>
      <c r="E10" s="89"/>
      <c r="F10" s="90"/>
      <c r="G10" s="89"/>
    </row>
    <row r="11" spans="1:7" ht="21" customHeight="1">
      <c r="A11" s="87" t="s">
        <v>209</v>
      </c>
      <c r="B11" s="88" t="s">
        <v>12</v>
      </c>
      <c r="C11" s="83"/>
      <c r="D11" s="83"/>
      <c r="E11" s="89"/>
      <c r="F11" s="90"/>
      <c r="G11" s="89"/>
    </row>
    <row r="12" spans="1:7" ht="21" customHeight="1">
      <c r="A12" s="87"/>
      <c r="B12" s="88" t="s">
        <v>10</v>
      </c>
      <c r="C12" s="89"/>
      <c r="D12" s="89"/>
      <c r="E12" s="89"/>
      <c r="F12" s="90"/>
      <c r="G12" s="89"/>
    </row>
    <row r="13" spans="1:7" ht="19.5" customHeight="1">
      <c r="A13" s="87"/>
      <c r="B13" s="88" t="s">
        <v>210</v>
      </c>
      <c r="C13" s="89"/>
      <c r="D13" s="89"/>
      <c r="E13" s="89"/>
      <c r="F13" s="1"/>
      <c r="G13" s="89"/>
    </row>
    <row r="14" spans="1:7" ht="16.5">
      <c r="A14" s="87"/>
      <c r="B14" s="88" t="s">
        <v>211</v>
      </c>
      <c r="C14" s="89"/>
      <c r="D14" s="89"/>
      <c r="E14" s="89"/>
      <c r="F14" s="83"/>
      <c r="G14" s="89"/>
    </row>
    <row r="15" spans="1:7" ht="20.25" customHeight="1">
      <c r="A15" s="87"/>
      <c r="B15" s="88" t="s">
        <v>212</v>
      </c>
      <c r="C15" s="89"/>
      <c r="D15" s="89"/>
      <c r="E15" s="89"/>
      <c r="F15" s="83"/>
      <c r="G15" s="89"/>
    </row>
    <row r="16" spans="1:7" ht="21" customHeight="1">
      <c r="A16" s="87"/>
      <c r="B16" s="88" t="s">
        <v>213</v>
      </c>
      <c r="C16" s="89"/>
      <c r="D16" s="89"/>
      <c r="E16" s="89"/>
      <c r="F16" s="83"/>
      <c r="G16" s="89"/>
    </row>
    <row r="17" spans="1:7" ht="21.75" customHeight="1">
      <c r="A17" s="87"/>
      <c r="B17" s="88" t="s">
        <v>214</v>
      </c>
      <c r="C17" s="89"/>
      <c r="D17" s="89"/>
      <c r="E17" s="89"/>
      <c r="F17" s="83"/>
      <c r="G17" s="89"/>
    </row>
    <row r="18" spans="1:7" ht="24" customHeight="1">
      <c r="A18" s="87"/>
      <c r="B18" s="88" t="s">
        <v>215</v>
      </c>
      <c r="C18" s="89"/>
      <c r="D18" s="89"/>
      <c r="E18" s="89"/>
      <c r="F18" s="83"/>
      <c r="G18" s="89"/>
    </row>
    <row r="19" spans="1:7" ht="16.5">
      <c r="A19" s="87"/>
      <c r="B19" s="88" t="s">
        <v>5</v>
      </c>
      <c r="C19" s="89"/>
      <c r="D19" s="89"/>
      <c r="E19" s="89"/>
      <c r="F19" s="83"/>
      <c r="G19" s="89"/>
    </row>
    <row r="20" spans="1:6" ht="16.5">
      <c r="A20" s="1"/>
      <c r="B20" s="1"/>
      <c r="C20" s="1"/>
      <c r="D20" s="1"/>
      <c r="E20" s="1"/>
      <c r="F20" s="83"/>
    </row>
    <row r="21" spans="1:6" ht="16.5">
      <c r="A21" s="1"/>
      <c r="B21" s="1"/>
      <c r="C21" s="1"/>
      <c r="D21" s="1"/>
      <c r="E21" s="1"/>
      <c r="F21" s="83"/>
    </row>
    <row r="22" spans="1:6" ht="16.5">
      <c r="A22" s="5"/>
      <c r="B22" s="5"/>
      <c r="C22" s="5"/>
      <c r="D22" s="5"/>
      <c r="E22" s="5"/>
      <c r="F22" s="83"/>
    </row>
    <row r="23" spans="1:6" ht="16.5">
      <c r="A23" s="158" t="s">
        <v>59</v>
      </c>
      <c r="B23" s="158"/>
      <c r="C23" s="5"/>
      <c r="D23" s="90" t="s">
        <v>60</v>
      </c>
      <c r="E23" s="90"/>
      <c r="F23" s="83"/>
    </row>
    <row r="24" spans="1:6" ht="16.5">
      <c r="A24" s="158" t="s">
        <v>198</v>
      </c>
      <c r="B24" s="158"/>
      <c r="C24" s="5"/>
      <c r="D24" s="90" t="s">
        <v>216</v>
      </c>
      <c r="E24" s="90"/>
      <c r="F24" s="83"/>
    </row>
    <row r="25" spans="1:6" ht="16.5">
      <c r="A25" s="158" t="s">
        <v>195</v>
      </c>
      <c r="B25" s="158"/>
      <c r="C25" s="5"/>
      <c r="D25" s="90" t="s">
        <v>217</v>
      </c>
      <c r="E25" s="90"/>
      <c r="F25" s="83"/>
    </row>
    <row r="26" spans="1:6" ht="16.5">
      <c r="A26" s="5"/>
      <c r="B26" s="5"/>
      <c r="C26" s="5"/>
      <c r="D26" s="5"/>
      <c r="E26" s="5"/>
      <c r="F26" s="83"/>
    </row>
    <row r="27" spans="1:6" ht="15.75">
      <c r="A27" s="83"/>
      <c r="B27" s="83"/>
      <c r="C27" s="83"/>
      <c r="D27" s="83"/>
      <c r="E27" s="83"/>
      <c r="F27" s="83"/>
    </row>
    <row r="28" spans="1:6" ht="15.75">
      <c r="A28" s="83"/>
      <c r="B28" s="83"/>
      <c r="C28" s="83"/>
      <c r="D28" s="83"/>
      <c r="E28" s="83"/>
      <c r="F28" s="83"/>
    </row>
  </sheetData>
  <sheetProtection/>
  <mergeCells count="4">
    <mergeCell ref="A24:B24"/>
    <mergeCell ref="A25:B25"/>
    <mergeCell ref="A23:B23"/>
    <mergeCell ref="A1:F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TengarcharUP</cp:lastModifiedBy>
  <cp:lastPrinted>2020-05-20T07:52:00Z</cp:lastPrinted>
  <dcterms:created xsi:type="dcterms:W3CDTF">2017-03-08T06:35:27Z</dcterms:created>
  <dcterms:modified xsi:type="dcterms:W3CDTF">2020-05-20T07:52:02Z</dcterms:modified>
  <cp:category/>
  <cp:version/>
  <cp:contentType/>
  <cp:contentStatus/>
</cp:coreProperties>
</file>